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D4AA0BA-5AE3-4A93-83C1-AAC08BF8337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5" i="1" l="1"/>
  <c r="J12" i="1" l="1"/>
  <c r="C12" i="1"/>
  <c r="B10" i="1"/>
  <c r="B8" i="1"/>
  <c r="K12" i="1" l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A14" i="1"/>
  <c r="D14" i="1" l="1"/>
  <c r="A13" i="1"/>
  <c r="D13" i="1" s="1"/>
  <c r="A12" i="1" l="1"/>
  <c r="D12" i="1" s="1"/>
  <c r="AD160" i="1"/>
  <c r="AC161" i="1" l="1"/>
  <c r="AE161" i="1" s="1"/>
  <c r="R12" i="1"/>
  <c r="B1" i="1"/>
  <c r="AC160" i="1"/>
  <c r="AE160" i="1" s="1"/>
  <c r="AF13" i="1"/>
  <c r="X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Z13" i="1"/>
  <c r="Y13" i="1"/>
  <c r="Y12" i="1"/>
  <c r="K13" i="1"/>
  <c r="L13" i="1" s="1"/>
  <c r="M13" i="1" s="1"/>
  <c r="N13" i="1" s="1"/>
  <c r="J27" i="1"/>
  <c r="U12" i="1" l="1"/>
  <c r="U13" i="1" s="1"/>
  <c r="F12" i="1"/>
  <c r="A16" i="1"/>
  <c r="D16" i="1" s="1"/>
  <c r="E14" i="1"/>
  <c r="F14" i="1" s="1"/>
  <c r="G15" i="1" s="1"/>
  <c r="AA13" i="1"/>
  <c r="AB13" i="1" s="1"/>
  <c r="AE13" i="1" s="1"/>
  <c r="J28" i="1"/>
  <c r="G13" i="1" l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D189" i="1" l="1"/>
  <c r="P189" i="1"/>
  <c r="G188" i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W190" i="1" l="1"/>
  <c r="W208" i="1"/>
  <c r="G203" i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U243" i="1"/>
  <c r="R242" i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T246" i="1"/>
  <c r="R245" i="1"/>
  <c r="S245" i="1" s="1"/>
  <c r="U246" i="1"/>
  <c r="G247" i="1" l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T247" i="1"/>
  <c r="R246" i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P249" i="1"/>
  <c r="R248" i="1"/>
  <c r="U249" i="1"/>
  <c r="T249" i="1"/>
  <c r="O183" i="1" l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G254" i="1" l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P254" i="1"/>
  <c r="T254" i="1"/>
  <c r="R253" i="1"/>
  <c r="S253" i="1" s="1"/>
  <c r="U254" i="1"/>
  <c r="D256" i="1" l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G256" i="1" l="1"/>
  <c r="P257" i="1"/>
  <c r="D257" i="1"/>
  <c r="E257" i="1" s="1"/>
  <c r="F257" i="1" s="1"/>
  <c r="A258" i="1"/>
  <c r="O189" i="1"/>
  <c r="W192" i="1" s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P256" i="1"/>
  <c r="W196" i="1" l="1"/>
  <c r="P258" i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W209" i="1" s="1"/>
  <c r="H192" i="1"/>
  <c r="I191" i="1"/>
  <c r="L191" i="1"/>
  <c r="M191" i="1" s="1"/>
  <c r="N191" i="1" s="1"/>
  <c r="K192" i="1"/>
  <c r="R256" i="1"/>
  <c r="S256" i="1" s="1"/>
  <c r="W210" i="1" l="1"/>
  <c r="W217" i="1" s="1"/>
  <c r="W219" i="1" s="1"/>
  <c r="W197" i="1"/>
  <c r="R189" i="1"/>
  <c r="S189" i="1" s="1"/>
  <c r="C190" i="1" s="1"/>
  <c r="C191" i="1" s="1"/>
  <c r="C192" i="1" s="1"/>
  <c r="C193" i="1" s="1"/>
  <c r="C194" i="1" s="1"/>
  <c r="B189" i="1"/>
  <c r="W203" i="1" s="1"/>
  <c r="W191" i="1"/>
  <c r="G259" i="1"/>
  <c r="A260" i="1"/>
  <c r="P259" i="1"/>
  <c r="D259" i="1"/>
  <c r="E259" i="1" s="1"/>
  <c r="F259" i="1" s="1"/>
  <c r="U259" i="1"/>
  <c r="R258" i="1"/>
  <c r="S258" i="1" s="1"/>
  <c r="T259" i="1"/>
  <c r="O191" i="1"/>
  <c r="L192" i="1"/>
  <c r="M192" i="1" s="1"/>
  <c r="N192" i="1" s="1"/>
  <c r="K193" i="1"/>
  <c r="I192" i="1"/>
  <c r="H193" i="1"/>
  <c r="W204" i="1" l="1"/>
  <c r="W211" i="1"/>
  <c r="W213" i="1" s="1"/>
  <c r="Q190" i="1"/>
  <c r="B190" i="1" s="1"/>
  <c r="S194" i="1"/>
  <c r="C195" i="1" s="1"/>
  <c r="C196" i="1" s="1"/>
  <c r="C197" i="1" s="1"/>
  <c r="W201" i="1"/>
  <c r="W198" i="1"/>
  <c r="W212" i="1" s="1"/>
  <c r="W214" i="1" s="1"/>
  <c r="G260" i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W215" i="1" l="1"/>
  <c r="W199" i="1"/>
  <c r="W200" i="1" s="1"/>
  <c r="W205" i="1"/>
  <c r="W206" i="1" s="1"/>
  <c r="S197" i="1"/>
  <c r="C198" i="1" s="1"/>
  <c r="C199" i="1" s="1"/>
  <c r="C200" i="1" s="1"/>
  <c r="C201" i="1" s="1"/>
  <c r="C202" i="1" s="1"/>
  <c r="C203" i="1" s="1"/>
  <c r="C204" i="1" s="1"/>
  <c r="D261" i="1"/>
  <c r="E261" i="1" s="1"/>
  <c r="F261" i="1" s="1"/>
  <c r="P261" i="1"/>
  <c r="A262" i="1"/>
  <c r="T261" i="1"/>
  <c r="U261" i="1"/>
  <c r="R260" i="1"/>
  <c r="G261" i="1"/>
  <c r="O193" i="1"/>
  <c r="Q192" i="1"/>
  <c r="B192" i="1" s="1"/>
  <c r="K195" i="1"/>
  <c r="L194" i="1"/>
  <c r="M194" i="1" s="1"/>
  <c r="N194" i="1" s="1"/>
  <c r="H195" i="1"/>
  <c r="I194" i="1"/>
  <c r="S204" i="1" l="1"/>
  <c r="C205" i="1" s="1"/>
  <c r="G262" i="1"/>
  <c r="P262" i="1"/>
  <c r="A263" i="1"/>
  <c r="A264" i="1" s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S205" i="1" l="1"/>
  <c r="C206" i="1" s="1"/>
  <c r="P264" i="1"/>
  <c r="A265" i="1"/>
  <c r="D264" i="1"/>
  <c r="E264" i="1" s="1"/>
  <c r="F264" i="1" s="1"/>
  <c r="G263" i="1"/>
  <c r="P263" i="1"/>
  <c r="D263" i="1"/>
  <c r="E263" i="1" s="1"/>
  <c r="F263" i="1" s="1"/>
  <c r="T263" i="1"/>
  <c r="U263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S206" i="1" l="1"/>
  <c r="C207" i="1" s="1"/>
  <c r="T264" i="1"/>
  <c r="T265" i="1" s="1"/>
  <c r="U264" i="1"/>
  <c r="U265" i="1" s="1"/>
  <c r="P265" i="1"/>
  <c r="D265" i="1"/>
  <c r="E265" i="1" s="1"/>
  <c r="F265" i="1" s="1"/>
  <c r="G266" i="1" s="1"/>
  <c r="A266" i="1"/>
  <c r="R264" i="1"/>
  <c r="S264" i="1" s="1"/>
  <c r="G264" i="1"/>
  <c r="G265" i="1"/>
  <c r="R263" i="1"/>
  <c r="O196" i="1"/>
  <c r="Q195" i="1"/>
  <c r="B195" i="1" s="1"/>
  <c r="I197" i="1"/>
  <c r="H198" i="1"/>
  <c r="K198" i="1"/>
  <c r="L197" i="1"/>
  <c r="M197" i="1" s="1"/>
  <c r="N197" i="1" s="1"/>
  <c r="S207" i="1" l="1"/>
  <c r="C208" i="1" s="1"/>
  <c r="C209" i="1" s="1"/>
  <c r="C210" i="1" s="1"/>
  <c r="C211" i="1" s="1"/>
  <c r="D266" i="1"/>
  <c r="E266" i="1" s="1"/>
  <c r="F266" i="1" s="1"/>
  <c r="P266" i="1"/>
  <c r="R266" i="1" s="1"/>
  <c r="U266" i="1"/>
  <c r="T266" i="1"/>
  <c r="R265" i="1"/>
  <c r="S265" i="1" s="1"/>
  <c r="O197" i="1"/>
  <c r="Q196" i="1"/>
  <c r="B196" i="1" s="1"/>
  <c r="K199" i="1"/>
  <c r="L198" i="1"/>
  <c r="M198" i="1" s="1"/>
  <c r="N198" i="1" s="1"/>
  <c r="H199" i="1"/>
  <c r="I198" i="1"/>
  <c r="S211" i="1" l="1"/>
  <c r="C212" i="1" s="1"/>
  <c r="C213" i="1" s="1"/>
  <c r="O198" i="1"/>
  <c r="Q197" i="1"/>
  <c r="B197" i="1" s="1"/>
  <c r="H200" i="1"/>
  <c r="I199" i="1"/>
  <c r="L199" i="1"/>
  <c r="M199" i="1" s="1"/>
  <c r="N199" i="1" s="1"/>
  <c r="K200" i="1"/>
  <c r="S213" i="1" l="1"/>
  <c r="C214" i="1" s="1"/>
  <c r="C215" i="1" s="1"/>
  <c r="C216" i="1" s="1"/>
  <c r="C217" i="1" s="1"/>
  <c r="C218" i="1" s="1"/>
  <c r="O199" i="1"/>
  <c r="Q198" i="1"/>
  <c r="B198" i="1" s="1"/>
  <c r="K201" i="1"/>
  <c r="L200" i="1"/>
  <c r="M200" i="1" s="1"/>
  <c r="N200" i="1" s="1"/>
  <c r="H201" i="1"/>
  <c r="I200" i="1"/>
  <c r="S218" i="1" l="1"/>
  <c r="C219" i="1" s="1"/>
  <c r="O200" i="1"/>
  <c r="Q199" i="1"/>
  <c r="B199" i="1" s="1"/>
  <c r="H202" i="1"/>
  <c r="I201" i="1"/>
  <c r="L201" i="1"/>
  <c r="M201" i="1" s="1"/>
  <c r="N201" i="1" s="1"/>
  <c r="K202" i="1"/>
  <c r="S219" i="1" l="1"/>
  <c r="C220" i="1" s="1"/>
  <c r="C221" i="1" s="1"/>
  <c r="C222" i="1" s="1"/>
  <c r="C223" i="1" s="1"/>
  <c r="C224" i="1" s="1"/>
  <c r="O201" i="1"/>
  <c r="Q200" i="1"/>
  <c r="B200" i="1" s="1"/>
  <c r="L202" i="1"/>
  <c r="M202" i="1" s="1"/>
  <c r="N202" i="1" s="1"/>
  <c r="K203" i="1"/>
  <c r="H203" i="1"/>
  <c r="I202" i="1"/>
  <c r="S224" i="1" l="1"/>
  <c r="C225" i="1" s="1"/>
  <c r="C226" i="1" s="1"/>
  <c r="C227" i="1" s="1"/>
  <c r="C228" i="1" s="1"/>
  <c r="C229" i="1" s="1"/>
  <c r="O202" i="1"/>
  <c r="Q201" i="1"/>
  <c r="B201" i="1" s="1"/>
  <c r="I203" i="1"/>
  <c r="H204" i="1"/>
  <c r="L203" i="1"/>
  <c r="M203" i="1" s="1"/>
  <c r="N203" i="1" s="1"/>
  <c r="K204" i="1"/>
  <c r="S229" i="1" l="1"/>
  <c r="C230" i="1" s="1"/>
  <c r="C231" i="1" s="1"/>
  <c r="C232" i="1" s="1"/>
  <c r="C233" i="1" s="1"/>
  <c r="C234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S234" i="1" l="1"/>
  <c r="C235" i="1" s="1"/>
  <c r="C236" i="1" s="1"/>
  <c r="O204" i="1"/>
  <c r="I205" i="1"/>
  <c r="H206" i="1"/>
  <c r="L205" i="1"/>
  <c r="M205" i="1" s="1"/>
  <c r="N205" i="1" s="1"/>
  <c r="K206" i="1"/>
  <c r="S236" i="1" l="1"/>
  <c r="C237" i="1" s="1"/>
  <c r="O205" i="1"/>
  <c r="Q204" i="1"/>
  <c r="B204" i="1" s="1"/>
  <c r="L206" i="1"/>
  <c r="M206" i="1" s="1"/>
  <c r="N206" i="1" s="1"/>
  <c r="K207" i="1"/>
  <c r="H207" i="1"/>
  <c r="I206" i="1"/>
  <c r="S237" i="1" l="1"/>
  <c r="C238" i="1" s="1"/>
  <c r="O206" i="1"/>
  <c r="Q205" i="1"/>
  <c r="B205" i="1" s="1"/>
  <c r="H208" i="1"/>
  <c r="I207" i="1"/>
  <c r="K208" i="1"/>
  <c r="L207" i="1"/>
  <c r="M207" i="1" s="1"/>
  <c r="N207" i="1" s="1"/>
  <c r="S238" i="1" l="1"/>
  <c r="C239" i="1" s="1"/>
  <c r="O207" i="1"/>
  <c r="Q206" i="1"/>
  <c r="B206" i="1" s="1"/>
  <c r="L208" i="1"/>
  <c r="M208" i="1" s="1"/>
  <c r="N208" i="1" s="1"/>
  <c r="K209" i="1"/>
  <c r="H209" i="1"/>
  <c r="I208" i="1"/>
  <c r="S239" i="1" l="1"/>
  <c r="C240" i="1" s="1"/>
  <c r="C241" i="1" s="1"/>
  <c r="C242" i="1" s="1"/>
  <c r="S263" i="1"/>
  <c r="O208" i="1"/>
  <c r="Q207" i="1"/>
  <c r="B207" i="1" s="1"/>
  <c r="H210" i="1"/>
  <c r="I209" i="1"/>
  <c r="K210" i="1"/>
  <c r="L209" i="1"/>
  <c r="M209" i="1" s="1"/>
  <c r="N209" i="1" s="1"/>
  <c r="S242" i="1" l="1"/>
  <c r="C243" i="1" s="1"/>
  <c r="C244" i="1" s="1"/>
  <c r="C245" i="1" s="1"/>
  <c r="C246" i="1" s="1"/>
  <c r="O209" i="1"/>
  <c r="Q208" i="1"/>
  <c r="B208" i="1" s="1"/>
  <c r="K211" i="1"/>
  <c r="L210" i="1"/>
  <c r="M210" i="1" s="1"/>
  <c r="N210" i="1" s="1"/>
  <c r="H211" i="1"/>
  <c r="I210" i="1"/>
  <c r="S246" i="1" l="1"/>
  <c r="C247" i="1" s="1"/>
  <c r="C248" i="1" s="1"/>
  <c r="O210" i="1"/>
  <c r="Q209" i="1"/>
  <c r="B209" i="1" s="1"/>
  <c r="H212" i="1"/>
  <c r="I211" i="1"/>
  <c r="L211" i="1"/>
  <c r="M211" i="1" s="1"/>
  <c r="N211" i="1" s="1"/>
  <c r="K212" i="1"/>
  <c r="S248" i="1" l="1"/>
  <c r="C249" i="1" s="1"/>
  <c r="C250" i="1" s="1"/>
  <c r="C251" i="1" s="1"/>
  <c r="C252" i="1" s="1"/>
  <c r="C253" i="1" s="1"/>
  <c r="C254" i="1" s="1"/>
  <c r="O211" i="1"/>
  <c r="Q210" i="1"/>
  <c r="B210" i="1" s="1"/>
  <c r="K213" i="1"/>
  <c r="L212" i="1"/>
  <c r="M212" i="1" s="1"/>
  <c r="N212" i="1" s="1"/>
  <c r="H213" i="1"/>
  <c r="I212" i="1"/>
  <c r="S254" i="1" l="1"/>
  <c r="C255" i="1" s="1"/>
  <c r="C256" i="1" s="1"/>
  <c r="C257" i="1" s="1"/>
  <c r="O212" i="1"/>
  <c r="Q211" i="1"/>
  <c r="B211" i="1" s="1"/>
  <c r="I213" i="1"/>
  <c r="H214" i="1"/>
  <c r="K214" i="1"/>
  <c r="L213" i="1"/>
  <c r="M213" i="1" s="1"/>
  <c r="N213" i="1" s="1"/>
  <c r="C258" i="1" l="1"/>
  <c r="S260" i="1"/>
  <c r="O213" i="1"/>
  <c r="Q212" i="1"/>
  <c r="B212" i="1" s="1"/>
  <c r="K215" i="1"/>
  <c r="L214" i="1"/>
  <c r="M214" i="1" s="1"/>
  <c r="N214" i="1" s="1"/>
  <c r="I214" i="1"/>
  <c r="H215" i="1"/>
  <c r="C259" i="1" l="1"/>
  <c r="O214" i="1"/>
  <c r="Q213" i="1"/>
  <c r="B213" i="1" s="1"/>
  <c r="I215" i="1"/>
  <c r="H216" i="1"/>
  <c r="L215" i="1"/>
  <c r="M215" i="1" s="1"/>
  <c r="N215" i="1" s="1"/>
  <c r="K216" i="1"/>
  <c r="C260" i="1" l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61" i="1" l="1"/>
  <c r="O216" i="1"/>
  <c r="L217" i="1"/>
  <c r="M217" i="1" s="1"/>
  <c r="N217" i="1" s="1"/>
  <c r="K218" i="1"/>
  <c r="I217" i="1"/>
  <c r="H218" i="1"/>
  <c r="C262" i="1" l="1"/>
  <c r="O217" i="1"/>
  <c r="Q216" i="1"/>
  <c r="B216" i="1" s="1"/>
  <c r="I218" i="1"/>
  <c r="H219" i="1"/>
  <c r="L218" i="1"/>
  <c r="M218" i="1" s="1"/>
  <c r="N218" i="1" s="1"/>
  <c r="K219" i="1"/>
  <c r="C263" i="1" l="1"/>
  <c r="O218" i="1"/>
  <c r="Q217" i="1"/>
  <c r="B217" i="1" s="1"/>
  <c r="L219" i="1"/>
  <c r="M219" i="1" s="1"/>
  <c r="N219" i="1" s="1"/>
  <c r="K220" i="1"/>
  <c r="I219" i="1"/>
  <c r="H220" i="1"/>
  <c r="C264" i="1" l="1"/>
  <c r="O219" i="1"/>
  <c r="Q218" i="1"/>
  <c r="B218" i="1" s="1"/>
  <c r="H221" i="1"/>
  <c r="I220" i="1"/>
  <c r="L220" i="1"/>
  <c r="M220" i="1" s="1"/>
  <c r="N220" i="1" s="1"/>
  <c r="K221" i="1"/>
  <c r="C265" i="1" l="1"/>
  <c r="O220" i="1"/>
  <c r="Q219" i="1"/>
  <c r="B219" i="1" s="1"/>
  <c r="L221" i="1"/>
  <c r="M221" i="1" s="1"/>
  <c r="N221" i="1" s="1"/>
  <c r="K222" i="1"/>
  <c r="H222" i="1"/>
  <c r="I221" i="1"/>
  <c r="C266" i="1" l="1"/>
  <c r="O221" i="1"/>
  <c r="Q220" i="1"/>
  <c r="B220" i="1" s="1"/>
  <c r="I222" i="1"/>
  <c r="H223" i="1"/>
  <c r="K223" i="1"/>
  <c r="L222" i="1"/>
  <c r="M222" i="1" s="1"/>
  <c r="N222" i="1" s="1"/>
  <c r="S266" i="1" l="1"/>
  <c r="O222" i="1"/>
  <c r="Q221" i="1"/>
  <c r="B221" i="1" s="1"/>
  <c r="L223" i="1"/>
  <c r="M223" i="1" s="1"/>
  <c r="N223" i="1" s="1"/>
  <c r="K224" i="1"/>
  <c r="H224" i="1"/>
  <c r="I223" i="1"/>
  <c r="O223" i="1" l="1"/>
  <c r="Q222" i="1"/>
  <c r="B222" i="1" s="1"/>
  <c r="I224" i="1"/>
  <c r="H225" i="1"/>
  <c r="L224" i="1"/>
  <c r="M224" i="1" s="1"/>
  <c r="N224" i="1" s="1"/>
  <c r="K225" i="1"/>
  <c r="O224" i="1" l="1"/>
  <c r="Q224" i="1" s="1"/>
  <c r="B224" i="1" s="1"/>
  <c r="Q223" i="1"/>
  <c r="B223" i="1" s="1"/>
  <c r="L225" i="1"/>
  <c r="M225" i="1" s="1"/>
  <c r="N225" i="1" s="1"/>
  <c r="K226" i="1"/>
  <c r="I225" i="1"/>
  <c r="H226" i="1"/>
  <c r="O225" i="1" l="1"/>
  <c r="I226" i="1"/>
  <c r="H227" i="1"/>
  <c r="L226" i="1"/>
  <c r="M226" i="1" s="1"/>
  <c r="N226" i="1" s="1"/>
  <c r="K227" i="1"/>
  <c r="O226" i="1" l="1"/>
  <c r="Q226" i="1" s="1"/>
  <c r="B226" i="1" s="1"/>
  <c r="Q225" i="1"/>
  <c r="B225" i="1" s="1"/>
  <c r="I227" i="1"/>
  <c r="H228" i="1"/>
  <c r="L227" i="1"/>
  <c r="M227" i="1" s="1"/>
  <c r="N227" i="1" s="1"/>
  <c r="K228" i="1"/>
  <c r="O227" i="1" l="1"/>
  <c r="I228" i="1"/>
  <c r="H229" i="1"/>
  <c r="L228" i="1"/>
  <c r="M228" i="1" s="1"/>
  <c r="N228" i="1" s="1"/>
  <c r="K229" i="1"/>
  <c r="O228" i="1" l="1"/>
  <c r="Q228" i="1" s="1"/>
  <c r="B228" i="1" s="1"/>
  <c r="Q227" i="1"/>
  <c r="B227" i="1" s="1"/>
  <c r="L229" i="1"/>
  <c r="M229" i="1" s="1"/>
  <c r="N229" i="1" s="1"/>
  <c r="K230" i="1"/>
  <c r="H230" i="1"/>
  <c r="I229" i="1"/>
  <c r="O229" i="1" l="1"/>
  <c r="I230" i="1"/>
  <c r="H231" i="1"/>
  <c r="L230" i="1"/>
  <c r="M230" i="1" s="1"/>
  <c r="N230" i="1" s="1"/>
  <c r="K231" i="1"/>
  <c r="O230" i="1" l="1"/>
  <c r="Q230" i="1" s="1"/>
  <c r="B230" i="1" s="1"/>
  <c r="Q229" i="1"/>
  <c r="B229" i="1" s="1"/>
  <c r="L231" i="1"/>
  <c r="M231" i="1" s="1"/>
  <c r="N231" i="1" s="1"/>
  <c r="K232" i="1"/>
  <c r="I231" i="1"/>
  <c r="H232" i="1"/>
  <c r="O231" i="1" l="1"/>
  <c r="I232" i="1"/>
  <c r="H233" i="1"/>
  <c r="K233" i="1"/>
  <c r="L232" i="1"/>
  <c r="M232" i="1" s="1"/>
  <c r="N232" i="1" s="1"/>
  <c r="O232" i="1" l="1"/>
  <c r="Q232" i="1" s="1"/>
  <c r="B232" i="1" s="1"/>
  <c r="Q231" i="1"/>
  <c r="B231" i="1" s="1"/>
  <c r="L233" i="1"/>
  <c r="M233" i="1" s="1"/>
  <c r="N233" i="1" s="1"/>
  <c r="K234" i="1"/>
  <c r="I233" i="1"/>
  <c r="H234" i="1"/>
  <c r="O233" i="1" l="1"/>
  <c r="I234" i="1"/>
  <c r="H235" i="1"/>
  <c r="L234" i="1"/>
  <c r="M234" i="1" s="1"/>
  <c r="N234" i="1" s="1"/>
  <c r="K235" i="1"/>
  <c r="O234" i="1" l="1"/>
  <c r="Q234" i="1" s="1"/>
  <c r="B234" i="1" s="1"/>
  <c r="Q233" i="1"/>
  <c r="B233" i="1" s="1"/>
  <c r="H236" i="1"/>
  <c r="I235" i="1"/>
  <c r="L235" i="1"/>
  <c r="M235" i="1" s="1"/>
  <c r="N235" i="1" s="1"/>
  <c r="K236" i="1"/>
  <c r="O235" i="1" l="1"/>
  <c r="K237" i="1"/>
  <c r="L236" i="1"/>
  <c r="M236" i="1" s="1"/>
  <c r="N236" i="1" s="1"/>
  <c r="I236" i="1"/>
  <c r="H237" i="1"/>
  <c r="O236" i="1" l="1"/>
  <c r="Q235" i="1"/>
  <c r="B235" i="1" s="1"/>
  <c r="H238" i="1"/>
  <c r="I237" i="1"/>
  <c r="L237" i="1"/>
  <c r="M237" i="1" s="1"/>
  <c r="N237" i="1" s="1"/>
  <c r="K238" i="1"/>
  <c r="O237" i="1" l="1"/>
  <c r="Q236" i="1"/>
  <c r="B236" i="1" s="1"/>
  <c r="L238" i="1"/>
  <c r="M238" i="1" s="1"/>
  <c r="N238" i="1" s="1"/>
  <c r="K239" i="1"/>
  <c r="I238" i="1"/>
  <c r="H239" i="1"/>
  <c r="O238" i="1" l="1"/>
  <c r="Q237" i="1"/>
  <c r="B237" i="1" s="1"/>
  <c r="H240" i="1"/>
  <c r="I239" i="1"/>
  <c r="L239" i="1"/>
  <c r="M239" i="1" s="1"/>
  <c r="N239" i="1" s="1"/>
  <c r="K240" i="1"/>
  <c r="O239" i="1" l="1"/>
  <c r="Q238" i="1"/>
  <c r="B238" i="1" s="1"/>
  <c r="L240" i="1"/>
  <c r="M240" i="1" s="1"/>
  <c r="N240" i="1" s="1"/>
  <c r="K241" i="1"/>
  <c r="I240" i="1"/>
  <c r="H241" i="1"/>
  <c r="O240" i="1" l="1"/>
  <c r="Q239" i="1"/>
  <c r="B239" i="1" s="1"/>
  <c r="H242" i="1"/>
  <c r="I241" i="1"/>
  <c r="L241" i="1"/>
  <c r="M241" i="1" s="1"/>
  <c r="N241" i="1" s="1"/>
  <c r="K242" i="1"/>
  <c r="O241" i="1" l="1"/>
  <c r="Q240" i="1"/>
  <c r="B240" i="1" s="1"/>
  <c r="L242" i="1"/>
  <c r="M242" i="1" s="1"/>
  <c r="N242" i="1" s="1"/>
  <c r="K243" i="1"/>
  <c r="I242" i="1"/>
  <c r="H243" i="1"/>
  <c r="O242" i="1" l="1"/>
  <c r="Q241" i="1"/>
  <c r="B241" i="1" s="1"/>
  <c r="I243" i="1"/>
  <c r="H244" i="1"/>
  <c r="L243" i="1"/>
  <c r="M243" i="1" s="1"/>
  <c r="N243" i="1" s="1"/>
  <c r="K244" i="1"/>
  <c r="O243" i="1" l="1"/>
  <c r="Q243" i="1" s="1"/>
  <c r="B243" i="1" s="1"/>
  <c r="Q242" i="1"/>
  <c r="B242" i="1" s="1"/>
  <c r="L244" i="1"/>
  <c r="M244" i="1" s="1"/>
  <c r="N244" i="1" s="1"/>
  <c r="K245" i="1"/>
  <c r="I244" i="1"/>
  <c r="H245" i="1"/>
  <c r="O244" i="1" l="1"/>
  <c r="I245" i="1"/>
  <c r="H246" i="1"/>
  <c r="L245" i="1"/>
  <c r="M245" i="1" s="1"/>
  <c r="N245" i="1" s="1"/>
  <c r="K246" i="1"/>
  <c r="O245" i="1" l="1"/>
  <c r="Q245" i="1" s="1"/>
  <c r="B245" i="1" s="1"/>
  <c r="Q244" i="1"/>
  <c r="B244" i="1" s="1"/>
  <c r="L246" i="1"/>
  <c r="M246" i="1" s="1"/>
  <c r="N246" i="1" s="1"/>
  <c r="K247" i="1"/>
  <c r="I246" i="1"/>
  <c r="H247" i="1"/>
  <c r="O246" i="1" l="1"/>
  <c r="H248" i="1"/>
  <c r="I247" i="1"/>
  <c r="L247" i="1"/>
  <c r="M247" i="1" s="1"/>
  <c r="N247" i="1" s="1"/>
  <c r="K248" i="1"/>
  <c r="O247" i="1" l="1"/>
  <c r="Q246" i="1"/>
  <c r="B246" i="1" s="1"/>
  <c r="L248" i="1"/>
  <c r="M248" i="1" s="1"/>
  <c r="N248" i="1" s="1"/>
  <c r="K249" i="1"/>
  <c r="I248" i="1"/>
  <c r="H249" i="1"/>
  <c r="O248" i="1" l="1"/>
  <c r="Q247" i="1"/>
  <c r="B247" i="1" s="1"/>
  <c r="H250" i="1"/>
  <c r="I249" i="1"/>
  <c r="L249" i="1"/>
  <c r="M249" i="1" s="1"/>
  <c r="N249" i="1" s="1"/>
  <c r="K250" i="1"/>
  <c r="O249" i="1" l="1"/>
  <c r="Q248" i="1"/>
  <c r="B248" i="1" s="1"/>
  <c r="K251" i="1"/>
  <c r="L250" i="1"/>
  <c r="M250" i="1" s="1"/>
  <c r="N250" i="1" s="1"/>
  <c r="I250" i="1"/>
  <c r="H251" i="1"/>
  <c r="O250" i="1" l="1"/>
  <c r="Q249" i="1"/>
  <c r="B249" i="1" s="1"/>
  <c r="I251" i="1"/>
  <c r="H252" i="1"/>
  <c r="L251" i="1"/>
  <c r="M251" i="1" s="1"/>
  <c r="N251" i="1" s="1"/>
  <c r="K252" i="1"/>
  <c r="O251" i="1" l="1"/>
  <c r="Q251" i="1" s="1"/>
  <c r="B251" i="1" s="1"/>
  <c r="Q250" i="1"/>
  <c r="B250" i="1" s="1"/>
  <c r="L252" i="1"/>
  <c r="M252" i="1" s="1"/>
  <c r="N252" i="1" s="1"/>
  <c r="K253" i="1"/>
  <c r="I252" i="1"/>
  <c r="H253" i="1"/>
  <c r="O252" i="1" l="1"/>
  <c r="H254" i="1"/>
  <c r="I253" i="1"/>
  <c r="L253" i="1"/>
  <c r="M253" i="1" s="1"/>
  <c r="N253" i="1" s="1"/>
  <c r="K254" i="1"/>
  <c r="O253" i="1" l="1"/>
  <c r="Q252" i="1"/>
  <c r="B252" i="1" s="1"/>
  <c r="L254" i="1"/>
  <c r="M254" i="1" s="1"/>
  <c r="N254" i="1" s="1"/>
  <c r="K255" i="1"/>
  <c r="I254" i="1"/>
  <c r="H255" i="1"/>
  <c r="O254" i="1" l="1"/>
  <c r="Q253" i="1"/>
  <c r="B253" i="1" s="1"/>
  <c r="I255" i="1"/>
  <c r="H256" i="1"/>
  <c r="H257" i="1" s="1"/>
  <c r="L255" i="1"/>
  <c r="M255" i="1" s="1"/>
  <c r="N255" i="1" s="1"/>
  <c r="K256" i="1"/>
  <c r="K257" i="1" s="1"/>
  <c r="L257" i="1" l="1"/>
  <c r="K258" i="1"/>
  <c r="H258" i="1"/>
  <c r="I257" i="1"/>
  <c r="O255" i="1"/>
  <c r="Q255" i="1" s="1"/>
  <c r="B255" i="1" s="1"/>
  <c r="Q254" i="1"/>
  <c r="B254" i="1" s="1"/>
  <c r="L256" i="1"/>
  <c r="I256" i="1"/>
  <c r="H259" i="1" l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O258" i="1" l="1"/>
  <c r="Q258" i="1" s="1"/>
  <c r="B258" i="1" s="1"/>
  <c r="L259" i="1"/>
  <c r="M259" i="1" s="1"/>
  <c r="N259" i="1" s="1"/>
  <c r="K260" i="1"/>
  <c r="I259" i="1"/>
  <c r="H260" i="1"/>
  <c r="O259" i="1" l="1"/>
  <c r="Q259" i="1" s="1"/>
  <c r="B259" i="1" s="1"/>
  <c r="H261" i="1"/>
  <c r="I260" i="1"/>
  <c r="L260" i="1"/>
  <c r="M260" i="1" s="1"/>
  <c r="N260" i="1" s="1"/>
  <c r="K261" i="1"/>
  <c r="L261" i="1" l="1"/>
  <c r="M261" i="1" s="1"/>
  <c r="N261" i="1" s="1"/>
  <c r="K262" i="1"/>
  <c r="O260" i="1"/>
  <c r="Q260" i="1" s="1"/>
  <c r="B260" i="1" s="1"/>
  <c r="H262" i="1"/>
  <c r="I261" i="1"/>
  <c r="O261" i="1" l="1"/>
  <c r="Q261" i="1" s="1"/>
  <c r="B261" i="1" s="1"/>
  <c r="I262" i="1"/>
  <c r="H263" i="1"/>
  <c r="H264" i="1" s="1"/>
  <c r="L262" i="1"/>
  <c r="M262" i="1" s="1"/>
  <c r="N262" i="1" s="1"/>
  <c r="K263" i="1"/>
  <c r="K264" i="1" s="1"/>
  <c r="H265" i="1" l="1"/>
  <c r="I264" i="1"/>
  <c r="L264" i="1"/>
  <c r="K265" i="1"/>
  <c r="O262" i="1"/>
  <c r="Q262" i="1" s="1"/>
  <c r="B262" i="1" s="1"/>
  <c r="L263" i="1"/>
  <c r="M263" i="1" s="1"/>
  <c r="N263" i="1" s="1"/>
  <c r="I263" i="1"/>
  <c r="L265" i="1" l="1"/>
  <c r="M265" i="1" s="1"/>
  <c r="N265" i="1" s="1"/>
  <c r="K266" i="1"/>
  <c r="L266" i="1" s="1"/>
  <c r="M264" i="1"/>
  <c r="N264" i="1" s="1"/>
  <c r="O264" i="1" s="1"/>
  <c r="Q264" i="1" s="1"/>
  <c r="B264" i="1" s="1"/>
  <c r="I265" i="1"/>
  <c r="H266" i="1"/>
  <c r="I266" i="1" s="1"/>
  <c r="O263" i="1"/>
  <c r="Q263" i="1" s="1"/>
  <c r="B263" i="1" s="1"/>
  <c r="M266" i="1" l="1"/>
  <c r="N266" i="1" s="1"/>
  <c r="O266" i="1" s="1"/>
  <c r="Q266" i="1" s="1"/>
  <c r="B266" i="1" s="1"/>
  <c r="O265" i="1"/>
  <c r="Q265" i="1" s="1"/>
  <c r="B265" i="1" s="1"/>
  <c r="A5" i="1"/>
</calcChain>
</file>

<file path=xl/sharedStrings.xml><?xml version="1.0" encoding="utf-8"?>
<sst xmlns="http://schemas.openxmlformats.org/spreadsheetml/2006/main" count="129" uniqueCount="84">
  <si>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</si>
  <si>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</si>
  <si>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</si>
  <si>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</si>
  <si>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</si>
  <si>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</si>
  <si>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</si>
  <si>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</si>
  <si>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</si>
  <si>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</si>
  <si>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</si>
  <si>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</si>
  <si>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</si>
  <si>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</si>
  <si>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</si>
  <si>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</si>
  <si>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</si>
  <si>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</si>
  <si>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</si>
  <si>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</si>
  <si>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</si>
  <si>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</si>
  <si>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</si>
  <si>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</si>
  <si>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</si>
  <si>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</si>
  <si>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</si>
  <si>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</si>
  <si>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</si>
  <si>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</si>
  <si>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</si>
  <si>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</si>
  <si>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</si>
  <si>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</si>
  <si>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</si>
  <si>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</si>
  <si>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</si>
  <si>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</si>
  <si>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</si>
  <si>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</si>
  <si>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</si>
  <si>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</si>
  <si>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</si>
  <si>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</si>
  <si>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</si>
  <si>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</si>
  <si>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</si>
  <si>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</si>
  <si>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</si>
  <si>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</si>
  <si>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</si>
  <si>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</si>
  <si>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Valor Total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</si>
  <si>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</si>
  <si>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</si>
  <si>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</si>
  <si>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</si>
  <si>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</si>
  <si>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</si>
  <si>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</si>
  <si>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</si>
  <si>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</si>
  <si>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EAO</t>
  </si>
  <si>
    <t>ELIANO ANTUNES DE OLIVEIRA</t>
  </si>
  <si>
    <t>DI+</t>
  </si>
  <si>
    <t>05/2022</t>
  </si>
  <si>
    <t>22D00800311</t>
  </si>
  <si>
    <t>Valor Nominal Atualizado</t>
  </si>
  <si>
    <t>Fator Juros</t>
  </si>
  <si>
    <t>Valor Total Disponível Amort Ext</t>
  </si>
  <si>
    <t>Valor Total Disponível Amort Ext Unitário</t>
  </si>
  <si>
    <t>Percentual Amort Ext</t>
  </si>
  <si>
    <t>Amortização + Juros</t>
  </si>
  <si>
    <t>Valor Nominal Atualizado após Eventos</t>
  </si>
  <si>
    <t>Títulos em Circulação</t>
  </si>
  <si>
    <t>PU ANTES DO EVENTO</t>
  </si>
  <si>
    <t>JUROS PROPORCIONAIS</t>
  </si>
  <si>
    <t>PU APÓS EVENTO</t>
  </si>
  <si>
    <t>VALOR NOMINAL ANTES AMORT</t>
  </si>
  <si>
    <t>JUROS DEVIDOS ANTES PAGAMENTO</t>
  </si>
  <si>
    <t>JUROS PAGOS</t>
  </si>
  <si>
    <t>VALOR NOMINAL APÓS AMORT</t>
  </si>
  <si>
    <t>JUROS DEVIDOS APÓS PAGTO</t>
  </si>
  <si>
    <t>EVENTO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</si>
</sst>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_);[Red]\(&quot;R$&quot;#,##0.00\)"/>
    <numFmt numFmtId="179" formatCode="&quot;R$&quot;\ #,##0.00"/>
    <numFmt numFmtId="180" formatCode="&quot;R$&quot;\ #,##0.0000"/>
    <numFmt numFmtId="181" formatCode="&quot;R$&quot;\ #,##0.00;[Red]\-&quot;R$&quot;\ #,##0.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  <xf numFmtId="0" fontId="26" fillId="8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21" fillId="7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4" fontId="27" fillId="8" borderId="3" xfId="3" applyNumberFormat="1" applyFont="1" applyBorder="1" applyAlignment="1">
      <alignment horizontal="center"/>
    </xf>
    <xf numFmtId="167" fontId="27" fillId="8" borderId="0" xfId="3" applyNumberFormat="1" applyFont="1" applyAlignment="1">
      <alignment horizontal="center" vertical="center"/>
    </xf>
    <xf numFmtId="166" fontId="27" fillId="8" borderId="0" xfId="3" applyNumberFormat="1" applyFont="1" applyAlignment="1">
      <alignment horizontal="center"/>
    </xf>
    <xf numFmtId="14" fontId="27" fillId="8" borderId="0" xfId="3" applyNumberFormat="1" applyFont="1" applyAlignment="1">
      <alignment horizontal="center"/>
    </xf>
    <xf numFmtId="10" fontId="27" fillId="8" borderId="0" xfId="3" applyNumberFormat="1" applyFont="1" applyAlignment="1">
      <alignment horizontal="center"/>
    </xf>
    <xf numFmtId="167" fontId="27" fillId="8" borderId="0" xfId="3" applyNumberFormat="1" applyFont="1" applyAlignment="1">
      <alignment horizontal="center"/>
    </xf>
    <xf numFmtId="0" fontId="27" fillId="8" borderId="0" xfId="3" applyFont="1" applyAlignment="1">
      <alignment horizontal="center"/>
    </xf>
    <xf numFmtId="3" fontId="27" fillId="8" borderId="0" xfId="3" applyNumberFormat="1" applyFont="1" applyAlignment="1">
      <alignment horizontal="center"/>
    </xf>
    <xf numFmtId="169" fontId="27" fillId="8" borderId="0" xfId="3" applyNumberFormat="1" applyFont="1" applyAlignment="1">
      <alignment horizontal="center"/>
    </xf>
    <xf numFmtId="172" fontId="27" fillId="8" borderId="0" xfId="3" applyNumberFormat="1" applyFont="1" applyAlignment="1">
      <alignment horizontal="center"/>
    </xf>
    <xf numFmtId="0" fontId="27" fillId="8" borderId="0" xfId="3" applyFont="1" applyAlignment="1">
      <alignment horizontal="right"/>
    </xf>
    <xf numFmtId="0" fontId="18" fillId="5" borderId="0" xfId="2" applyAlignment="1">
      <alignment horizontal="left" vertical="center"/>
    </xf>
    <xf numFmtId="14" fontId="18" fillId="5" borderId="0" xfId="2" applyNumberFormat="1" applyAlignment="1">
      <alignment horizontal="left" vertical="center"/>
    </xf>
    <xf numFmtId="179" fontId="18" fillId="5" borderId="0" xfId="2" applyNumberFormat="1" applyAlignment="1">
      <alignment horizontal="left" vertical="center"/>
    </xf>
    <xf numFmtId="169" fontId="18" fillId="5" borderId="0" xfId="2" applyNumberFormat="1" applyAlignment="1">
      <alignment horizontal="left" vertical="center"/>
    </xf>
    <xf numFmtId="3" fontId="18" fillId="5" borderId="0" xfId="2" applyNumberFormat="1" applyAlignment="1">
      <alignment horizontal="left" vertical="center"/>
    </xf>
    <xf numFmtId="178" fontId="18" fillId="5" borderId="0" xfId="2" applyNumberFormat="1" applyAlignment="1">
      <alignment horizontal="left" vertical="center"/>
    </xf>
    <xf numFmtId="181" fontId="18" fillId="5" borderId="0" xfId="2" applyNumberFormat="1" applyAlignment="1">
      <alignment horizontal="left" vertical="center"/>
    </xf>
    <xf numFmtId="168" fontId="18" fillId="5" borderId="0" xfId="2" applyNumberFormat="1" applyAlignment="1">
      <alignment horizontal="left" vertical="center"/>
    </xf>
    <xf numFmtId="180" fontId="18" fillId="5" borderId="0" xfId="2" applyNumberFormat="1" applyAlignment="1">
      <alignment horizontal="left" vertical="center"/>
    </xf>
    <xf numFmtId="4" fontId="27" fillId="8" borderId="0" xfId="3" applyNumberFormat="1" applyFont="1" applyAlignment="1">
      <alignment horizontal="center"/>
    </xf>
    <xf numFmtId="14" fontId="18" fillId="5" borderId="0" xfId="2" applyNumberFormat="1" applyAlignment="1">
      <alignment horizontal="center"/>
    </xf>
    <xf numFmtId="4" fontId="18" fillId="5" borderId="0" xfId="2" applyNumberFormat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2" width="38.140625" style="8" bestFit="1" customWidth="1"/>
    <col min="23" max="23" width="30.5703125" style="8" customWidth="1"/>
    <col min="24" max="24" width="18.85546875" style="8" customWidth="1"/>
    <col min="25" max="25" width="20.140625" style="34" customWidth="1"/>
    <col min="26" max="26" width="20.140625" style="8" customWidth="1"/>
    <col min="27" max="27" width="6" style="8" customWidth="1"/>
    <col min="28" max="28" width="18.42578125" style="8" bestFit="1" customWidth="1"/>
    <col min="29" max="29" width="21.42578125" style="8" bestFit="1" customWidth="1"/>
    <col min="30" max="30" width="22.140625" style="8" customWidth="1"/>
    <col min="31" max="31" width="21.42578125" style="8" bestFit="1" customWidth="1"/>
    <col min="32" max="32" width="7.28515625" style="8" customWidth="1"/>
    <col min="33" max="33" width="11.140625" style="8" customWidth="1"/>
    <col min="34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43" customFormat="1" ht="15" x14ac:dyDescent="0.2">
      <c r="A1" s="67"/>
      <c r="B1" s="162">
        <f ca="1">WORKDAY(TODAY(),1,$X$160:$X$544)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40"/>
      <c r="W1" s="36"/>
      <c r="X1" s="173" t="s">
        <v>0</v>
      </c>
      <c r="Y1" s="41"/>
      <c r="Z1" s="36"/>
      <c r="AA1" s="36"/>
      <c r="AB1" s="36"/>
      <c r="AC1" s="173" t="s">
        <v>1</v>
      </c>
      <c r="AD1" s="36"/>
      <c r="AE1" s="36"/>
      <c r="AF1" s="36"/>
      <c r="AG1" s="39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</row>
    <row r="2" spans="1:195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0"/>
      <c r="W2" s="49"/>
      <c r="X2" s="49"/>
      <c r="Y2" s="50"/>
      <c r="Z2" s="38"/>
      <c r="AA2" s="49"/>
      <c r="AB2" s="49"/>
      <c r="AC2" s="38"/>
      <c r="AD2" s="38"/>
      <c r="AE2" s="38"/>
      <c r="AF2" s="49"/>
      <c r="AG2" s="51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</row>
    <row r="3" spans="1:195" s="43" customFormat="1" ht="15" x14ac:dyDescent="0.2">
      <c r="A3" s="52"/>
      <c r="B3" s="163" t="s">
        <v>60</v>
      </c>
      <c r="C3" s="171" t="s">
        <v>65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0"/>
      <c r="W3" s="49"/>
      <c r="X3" s="49"/>
      <c r="Y3" s="50"/>
      <c r="Z3" s="38"/>
      <c r="AA3" s="49"/>
      <c r="AB3" s="49"/>
      <c r="AC3" s="38"/>
      <c r="AD3" s="38"/>
      <c r="AE3" s="38"/>
      <c r="AF3" s="49"/>
      <c r="AG3" s="51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</row>
    <row r="4" spans="1:195" s="43" customFormat="1" ht="13.15" customHeight="1" x14ac:dyDescent="0.2">
      <c r="A4" s="68"/>
      <c r="B4" s="165">
        <v>6000000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0"/>
      <c r="W4" s="49"/>
      <c r="X4" s="49"/>
      <c r="Y4" s="50"/>
      <c r="Z4" s="38"/>
      <c r="AA4" s="49"/>
      <c r="AB4" s="49"/>
      <c r="AC4" s="38"/>
      <c r="AD4" s="38"/>
      <c r="AE4" s="38"/>
      <c r="AF4" s="49"/>
      <c r="AG4" s="51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</row>
    <row r="5" spans="1:195" s="43" customFormat="1" ht="15" x14ac:dyDescent="0.2">
      <c r="A5" s="69" t="str">
        <f>IF(A4="Sim",VLOOKUP($B$1,$A$12:$U$4692,16),"")</f>
        <v/>
      </c>
      <c r="B5" s="165" t="s">
        <v>64</v>
      </c>
      <c r="C5" s="166">
        <v>0.05</v>
      </c>
      <c r="D5" s="164"/>
      <c r="E5" s="164"/>
      <c r="F5" s="174"/>
      <c r="G5" s="175"/>
      <c r="H5" s="175"/>
      <c r="I5" s="175"/>
      <c r="J5" s="176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60"/>
      <c r="W5" s="58"/>
      <c r="X5" s="58"/>
      <c r="Y5" s="61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</row>
    <row r="6" spans="1:195" s="43" customFormat="1" ht="12.75" x14ac:dyDescent="0.2">
      <c r="A6" s="159" t="s">
        <v>57</v>
      </c>
      <c r="B6" s="179">
        <v>2</v>
      </c>
      <c r="C6" s="179">
        <f t="shared" ref="C6" si="0">(B6+1)</f>
        <v>3</v>
      </c>
      <c r="D6" s="179">
        <f t="shared" ref="D6" si="1">(C6+1)</f>
        <v>4</v>
      </c>
      <c r="E6" s="179">
        <f t="shared" ref="E6" si="2">(D6+1)</f>
        <v>5</v>
      </c>
      <c r="F6" s="179">
        <f t="shared" ref="F6" si="3">(E6+1)</f>
        <v>6</v>
      </c>
      <c r="G6" s="179">
        <f t="shared" ref="G6" si="4">(F6+1)</f>
        <v>7</v>
      </c>
      <c r="H6" s="179">
        <f t="shared" ref="H6" si="5">(G6+1)</f>
        <v>8</v>
      </c>
      <c r="I6" s="179">
        <f t="shared" ref="I6" si="6">(H6+1)</f>
        <v>9</v>
      </c>
      <c r="J6" s="179">
        <f t="shared" ref="J6" si="7">(I6+1)</f>
        <v>10</v>
      </c>
      <c r="K6" s="179">
        <f t="shared" ref="K6" si="8">(J6+1)</f>
        <v>11</v>
      </c>
      <c r="L6" s="179">
        <f t="shared" ref="L6" si="9">(K6+1)</f>
        <v>12</v>
      </c>
      <c r="M6" s="179">
        <f t="shared" ref="M6" si="10">(L6+1)</f>
        <v>13</v>
      </c>
      <c r="N6" s="179">
        <f t="shared" ref="N6" si="11">(M6+1)</f>
        <v>14</v>
      </c>
      <c r="O6" s="179">
        <f t="shared" ref="O6" si="12">(N6+1)</f>
        <v>15</v>
      </c>
      <c r="P6" s="179">
        <f t="shared" ref="P6" si="13">(O6+1)</f>
        <v>16</v>
      </c>
      <c r="Q6" s="179">
        <f t="shared" ref="Q6" si="14">(P6+1)</f>
        <v>17</v>
      </c>
      <c r="R6" s="179">
        <f t="shared" ref="R6" si="15">(Q6+1)</f>
        <v>18</v>
      </c>
      <c r="S6" s="179">
        <f t="shared" ref="S6" si="16">(R6+1)</f>
        <v>19</v>
      </c>
      <c r="T6" s="179">
        <f t="shared" ref="T6" si="17">(S6+1)</f>
        <v>20</v>
      </c>
      <c r="U6" s="179">
        <f t="shared" ref="U6" si="18">(T6+1)</f>
        <v>21</v>
      </c>
      <c r="V6" s="179"/>
      <c r="W6" s="36"/>
      <c r="X6" s="36"/>
      <c r="Y6" s="41"/>
      <c r="Z6" s="36"/>
      <c r="AA6" s="36"/>
      <c r="AB6" s="36"/>
      <c r="AC6" s="36"/>
      <c r="AD6" s="36"/>
      <c r="AE6" s="36"/>
      <c r="AF6" s="36"/>
      <c r="AG6" s="39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</row>
    <row r="7" spans="1:195" s="43" customFormat="1" ht="14.25" x14ac:dyDescent="0.15">
      <c r="A7" s="167">
        <v>44669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152"/>
      <c r="W7" s="36"/>
      <c r="X7" s="36"/>
      <c r="Y7" s="41"/>
      <c r="Z7" s="36"/>
      <c r="AA7" s="36"/>
      <c r="AB7" s="36"/>
      <c r="AC7" s="36"/>
      <c r="AD7" s="36"/>
      <c r="AE7" s="36"/>
      <c r="AF7" s="36"/>
      <c r="AG7" s="39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</row>
    <row r="8" spans="1:195" s="43" customFormat="1" ht="12.75" x14ac:dyDescent="0.15">
      <c r="A8" s="160" t="s">
        <v>59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152"/>
      <c r="W8" s="36"/>
      <c r="X8" s="36"/>
      <c r="Y8" s="41"/>
      <c r="Z8" s="36"/>
      <c r="AA8" s="36"/>
      <c r="AB8" s="36"/>
      <c r="AC8" s="36"/>
      <c r="AD8" s="36"/>
      <c r="AE8" s="36"/>
      <c r="AF8" s="36"/>
      <c r="AG8" s="39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</row>
    <row r="9" spans="1:195" s="43" customFormat="1" ht="14.25" x14ac:dyDescent="0.2">
      <c r="A9" s="167">
        <v>44670</v>
      </c>
      <c r="B9" s="172" t="s">
        <v>66</v>
      </c>
      <c r="C9" s="143"/>
      <c r="D9" s="153" t="s">
        <v>58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152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</row>
    <row r="10" spans="1:195" s="43" customFormat="1" ht="12.75" x14ac:dyDescent="0.2">
      <c r="A10" s="160" t="s">
        <v>61</v>
      </c>
      <c r="B10" s="170" t="str">
        <f>B2</f>
        <v>ELIANO ANTUNES DE OLIVEIRA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152"/>
      <c r="W10" s="39"/>
      <c r="X10" s="63" t="s">
        <v>38</v>
      </c>
      <c r="Y10" s="64" t="s">
        <v>2</v>
      </c>
      <c r="Z10" s="63" t="s">
        <v>39</v>
      </c>
      <c r="AA10" s="63" t="s">
        <v>40</v>
      </c>
      <c r="AB10" s="63" t="s">
        <v>41</v>
      </c>
      <c r="AC10" s="63" t="s">
        <v>42</v>
      </c>
      <c r="AD10" s="65" t="s">
        <v>42</v>
      </c>
      <c r="AE10" s="63" t="s">
        <v>43</v>
      </c>
      <c r="AF10" s="63" t="s">
        <v>44</v>
      </c>
      <c r="AG10" s="66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</row>
    <row r="11" spans="1:195" s="43" customFormat="1" ht="15" x14ac:dyDescent="0.2">
      <c r="A11" s="168">
        <v>45035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152"/>
      <c r="W11" s="39"/>
      <c r="X11" s="63"/>
      <c r="Y11" s="64"/>
      <c r="Z11" s="63" t="s">
        <v>46</v>
      </c>
      <c r="AA11" s="63" t="s">
        <v>48</v>
      </c>
      <c r="AB11" s="70">
        <f>J12</f>
        <v>0.05</v>
      </c>
      <c r="AC11" s="63" t="s">
        <v>46</v>
      </c>
      <c r="AD11" s="65" t="s">
        <v>49</v>
      </c>
      <c r="AE11" s="63" t="s">
        <v>46</v>
      </c>
      <c r="AF11" s="63"/>
      <c r="AG11" s="66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</row>
    <row r="12" spans="1:195" ht="15.75" x14ac:dyDescent="0.25">
      <c r="A12" s="123">
        <f>WORKDAY($A13,-1,$X$166:$X$544)</f>
        <v>44665</v>
      </c>
      <c r="B12" s="119">
        <f ca="1">IF(A12&lt;=TODAY(),C12+Q12,IF(AND(A12&gt;TODAY(),A12&lt;=$B$1),IF(VLOOKUP(TODAY(),$A$10:$E$5000,4,FALSE)=0,"n.d",C12+Q12),"n.d"))</f>
        <v>6000000</v>
      </c>
      <c r="C12" s="120">
        <f>B4</f>
        <v>6000000</v>
      </c>
      <c r="D12" s="118">
        <f>WORKDAY($A12,-1,$X$160:$X$544)</f>
        <v>44664</v>
      </c>
      <c r="E12" s="121">
        <f ca="1">IF(D12&lt;$B$1,VLOOKUP(D12,[1]DI!$A$4:$B$15000,2,FALSE),0)</f>
        <v>0.11649999999999999</v>
      </c>
      <c r="F12" s="122">
        <f t="shared" ref="F12:F13" ca="1" si="19">ROUND(((1+E12)^(1/252)),8)</f>
        <v>1.0004373900000001</v>
      </c>
      <c r="G12" s="122">
        <v>1</v>
      </c>
      <c r="H12" s="122">
        <f>G12</f>
        <v>1</v>
      </c>
      <c r="I12" s="122">
        <f t="shared" ref="I12:I77" si="20">ROUND(G12/H12,8)</f>
        <v>1</v>
      </c>
      <c r="J12" s="177">
        <f>C5</f>
        <v>0.05</v>
      </c>
      <c r="K12" s="178">
        <f>A9</f>
        <v>44670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IF($P12&gt;0,VLOOKUP($P12,$X$12:$AD$150,7),0)</f>
        <v>0</v>
      </c>
      <c r="S12" s="14">
        <f>IF(R12&gt;0,TRUNC(R12*C12,8),0)</f>
        <v>0</v>
      </c>
      <c r="T12" s="18" t="str">
        <f>AG12</f>
        <v>A+J=</v>
      </c>
      <c r="U12" s="33" t="e">
        <f>#REF!</f>
        <v>#REF!</v>
      </c>
      <c r="V12" s="33"/>
      <c r="W12" s="19"/>
      <c r="X12" s="124">
        <v>0</v>
      </c>
      <c r="Y12" s="125">
        <f t="shared" ref="Y12:Y13" si="25">AE160</f>
        <v>44670</v>
      </c>
      <c r="Z12" s="126">
        <f>C12</f>
        <v>6000000</v>
      </c>
      <c r="AA12" s="127"/>
      <c r="AB12" s="128"/>
      <c r="AC12" s="127"/>
      <c r="AD12" s="129"/>
      <c r="AE12" s="128"/>
      <c r="AF12" s="124">
        <v>0</v>
      </c>
      <c r="AG12" s="130" t="s">
        <v>51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5.75" x14ac:dyDescent="0.25">
      <c r="A13" s="123">
        <f>WORKDAY($A14,-1,$X$166:$X$544)</f>
        <v>44669</v>
      </c>
      <c r="B13" s="119">
        <f ca="1">IF(A13&lt;=TODAY(),C13+Q13,IF(AND(A13&gt;TODAY(),A13&lt;=$B$1),IF(VLOOKUP(TODAY(),$A$10:$E$5000,4,FALSE)=0,"n.d",C13+Q13),"n.d"))</f>
        <v>6002624.3399999999</v>
      </c>
      <c r="C13" s="120">
        <f t="shared" ref="C13:C76" si="26">(C12-S12)</f>
        <v>6000000</v>
      </c>
      <c r="D13" s="118">
        <f>WORKDAY($A13,-1,$X$160:$X$544)</f>
        <v>44665</v>
      </c>
      <c r="E13" s="121">
        <f ca="1">IF(D13&lt;$B$1,VLOOKUP(D13,[1]DI!$A$4:$B$15000,2,FALSE),0)</f>
        <v>0.11649999999999999</v>
      </c>
      <c r="F13" s="122">
        <f t="shared" ca="1" si="19"/>
        <v>1.0004373900000001</v>
      </c>
      <c r="G13" s="122">
        <f ca="1">(TRUNC(PRODUCT($F$12:$F12),16))</f>
        <v>1.0004373900000001</v>
      </c>
      <c r="H13" s="122">
        <f t="shared" ref="H13" si="27">IF(P12&gt;0,G12,H12)</f>
        <v>1</v>
      </c>
      <c r="I13" s="122">
        <f t="shared" ca="1" si="20"/>
        <v>1.0004373900000001</v>
      </c>
      <c r="J13" s="13">
        <f t="shared" ref="J13:J76" si="28">J12</f>
        <v>0.05</v>
      </c>
      <c r="K13" s="33">
        <f>IF(P12&gt;0,VLOOKUP(P12,X$12:AG$150,2),K12)</f>
        <v>44670</v>
      </c>
      <c r="L13" s="2">
        <f t="shared" ref="L13:L76" si="29">IF(A13&gt;K13,IF(NETWORKDAYS(K13,A13,$X$160:$X$544)-1=0,1,NETWORKDAYS(K13,A13,$X$160:$X$544)-1),0)</f>
        <v>0</v>
      </c>
      <c r="M13" s="17">
        <f t="shared" ref="M13:M76" si="30">IF(AND(L13=1,L12=1),1,IF(L13&gt;0,IF(L13=L12,L13+1,L13),0))</f>
        <v>0</v>
      </c>
      <c r="N13" s="12">
        <f t="shared" ref="N13:N76" si="31">ROUND((J13+1)^(M13/252),9)</f>
        <v>1</v>
      </c>
      <c r="O13" s="12">
        <f t="shared" ref="O13:O76" ca="1" si="32">ROUND(I13*N13,9)</f>
        <v>1.0004373900000001</v>
      </c>
      <c r="P13" s="17">
        <v>0</v>
      </c>
      <c r="Q13" s="14">
        <f t="shared" ca="1" si="23"/>
        <v>2624.34</v>
      </c>
      <c r="R13" s="21">
        <f t="shared" si="24"/>
        <v>0</v>
      </c>
      <c r="S13" s="14">
        <f t="shared" ref="S13:S76" si="33">IF(R13&gt;0,TRUNC(R13*C13,8),0)</f>
        <v>0</v>
      </c>
      <c r="T13" s="4" t="str">
        <f>IF(P12&gt;0,VLOOKUP(P12,X$12:AG$150,10),T12)</f>
        <v>A+J=</v>
      </c>
      <c r="U13" s="33" t="e">
        <f>IF(P12&gt;0,VLOOKUP(P12,X$12:AG$150,11),U12)</f>
        <v>#REF!</v>
      </c>
      <c r="V13" s="33"/>
      <c r="W13" s="4"/>
      <c r="X13" s="124">
        <f t="shared" ref="X13" si="34">X12+1</f>
        <v>1</v>
      </c>
      <c r="Y13" s="125">
        <f t="shared" si="25"/>
        <v>45035</v>
      </c>
      <c r="Z13" s="127">
        <f t="shared" ref="Z13" si="35">(Z12-AC13)</f>
        <v>0</v>
      </c>
      <c r="AA13" s="128">
        <f t="shared" ref="AA13" si="36">NETWORKDAYS(Y12,Y13,X$160:X$444)-1</f>
        <v>252</v>
      </c>
      <c r="AB13" s="131">
        <f>TRUNC((ROUND(((1+AB$11)^(AA13/252)),9)-1)*Z12,8)</f>
        <v>300000</v>
      </c>
      <c r="AC13" s="131">
        <f>TRUNC(Z12*AD13,8)</f>
        <v>6000000</v>
      </c>
      <c r="AD13" s="129">
        <v>1</v>
      </c>
      <c r="AE13" s="131">
        <f t="shared" ref="AE13" si="37">(AB13+AC13)</f>
        <v>6300000</v>
      </c>
      <c r="AF13" s="124">
        <f t="shared" ref="AF13" si="38">AF12+1</f>
        <v>1</v>
      </c>
      <c r="AG13" s="130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2.75" x14ac:dyDescent="0.2">
      <c r="A14" s="142">
        <f>A9</f>
        <v>44670</v>
      </c>
      <c r="B14" s="113">
        <f t="shared" ref="B14:B77" ca="1" si="39">IF(A14&lt;=TODAY(),C14+Q14,IF(AND(A14&gt;TODAY(),A14&lt;=$B$1),IF(VLOOKUP(TODAY(),$A$10:$E$5000,4,FALSE)=0,"n.d",C14+Q14),"n.d"))</f>
        <v>6005249.8199999901</v>
      </c>
      <c r="C14" s="7">
        <f t="shared" si="26"/>
        <v>6000000</v>
      </c>
      <c r="D14" s="86">
        <f>WORKDAY($A14,-1,$X$160:$X$544)</f>
        <v>44669</v>
      </c>
      <c r="E14" s="84">
        <f ca="1">IF(D14&lt;$B$1,VLOOKUP(D14,[1]DI!$A$4:$B$15000,2,FALSE),0)</f>
        <v>0.11649999999999999</v>
      </c>
      <c r="F14" s="14">
        <f t="shared" ref="F14:F77" ca="1" si="40">ROUND(((1+E14)^(1/252)),8)</f>
        <v>1.0004373900000001</v>
      </c>
      <c r="G14" s="14">
        <f ca="1">(TRUNC(PRODUCT($F$12:$F13),16))</f>
        <v>1.00087497131001</v>
      </c>
      <c r="H14" s="14">
        <f t="shared" ref="H14:H77" si="41">IF(P13&gt;0,G13,H13)</f>
        <v>1</v>
      </c>
      <c r="I14" s="14">
        <f t="shared" ca="1" si="20"/>
        <v>1.0008749699999999</v>
      </c>
      <c r="J14" s="13">
        <f t="shared" si="28"/>
        <v>0.05</v>
      </c>
      <c r="K14" s="33">
        <f>IF(P13&gt;0,VLOOKUP(P13,X$12:AG$150,2),K13)</f>
        <v>44670</v>
      </c>
      <c r="L14" s="2">
        <f t="shared" si="29"/>
        <v>0</v>
      </c>
      <c r="M14" s="17">
        <f t="shared" si="30"/>
        <v>0</v>
      </c>
      <c r="N14" s="12">
        <f t="shared" si="31"/>
        <v>1</v>
      </c>
      <c r="O14" s="12">
        <f t="shared" ca="1" si="32"/>
        <v>1.0008749699999999</v>
      </c>
      <c r="P14" s="17">
        <v>0</v>
      </c>
      <c r="Q14" s="14">
        <f t="shared" ca="1" si="23"/>
        <v>5249.8199999899998</v>
      </c>
      <c r="R14" s="21">
        <f t="shared" si="24"/>
        <v>0</v>
      </c>
      <c r="S14" s="14">
        <f t="shared" si="33"/>
        <v>0</v>
      </c>
      <c r="T14" s="4" t="str">
        <f>IF(P13&gt;0,VLOOKUP(P13,X$12:AG$150,10),T13)</f>
        <v>A+J=</v>
      </c>
      <c r="U14" s="33" t="e">
        <f>IF(P13&gt;0,VLOOKUP(P13,X$12:AG$150,11),U13)</f>
        <v>#REF!</v>
      </c>
      <c r="V14" s="33"/>
      <c r="W14" s="4"/>
      <c r="X14" s="124"/>
      <c r="Y14" s="125"/>
      <c r="Z14" s="127"/>
      <c r="AA14" s="128"/>
      <c r="AB14" s="131"/>
      <c r="AC14" s="131"/>
      <c r="AD14" s="129"/>
      <c r="AE14" s="131"/>
      <c r="AF14" s="124"/>
      <c r="AG14" s="130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112">
        <f t="shared" ref="A15:A76" si="42">WORKDAY($A14,1,$X$166:$X$544)</f>
        <v>44671</v>
      </c>
      <c r="B15" s="113">
        <f t="shared" ca="1" si="39"/>
        <v>6009039.7499999898</v>
      </c>
      <c r="C15" s="7">
        <f t="shared" si="26"/>
        <v>6000000</v>
      </c>
      <c r="D15" s="86">
        <f t="shared" ref="D15:D78" si="43">WORKDAY($A15,-1,$X$160:$X$544)</f>
        <v>44670</v>
      </c>
      <c r="E15" s="84">
        <f ca="1">IF(D15&lt;$B$1,VLOOKUP(D15,[1]DI!$A$4:$B$15000,2,FALSE),0)</f>
        <v>0.11649999999999999</v>
      </c>
      <c r="F15" s="14">
        <f t="shared" ca="1" si="40"/>
        <v>1.0004373900000001</v>
      </c>
      <c r="G15" s="14">
        <f ca="1">(TRUNC(PRODUCT($F$12:$F14),16))</f>
        <v>1.00131274401371</v>
      </c>
      <c r="H15" s="14">
        <f t="shared" si="41"/>
        <v>1</v>
      </c>
      <c r="I15" s="14">
        <f t="shared" ca="1" si="20"/>
        <v>1.0013127399999999</v>
      </c>
      <c r="J15" s="13">
        <f t="shared" si="28"/>
        <v>0.05</v>
      </c>
      <c r="K15" s="33">
        <f>IF(P14&gt;0,VLOOKUP(P14,X$12:AG$150,2),K14)</f>
        <v>44670</v>
      </c>
      <c r="L15" s="2">
        <f t="shared" si="29"/>
        <v>1</v>
      </c>
      <c r="M15" s="17">
        <f t="shared" si="30"/>
        <v>1</v>
      </c>
      <c r="N15" s="12">
        <f t="shared" si="31"/>
        <v>1.0001936309999999</v>
      </c>
      <c r="O15" s="12">
        <f t="shared" ca="1" si="32"/>
        <v>1.001506625</v>
      </c>
      <c r="P15" s="17">
        <f t="shared" ref="P15:P78" si="44">IF(VLOOKUP(A15,Y$12:AF$150,8)=VLOOKUP(A14,Y$12:AF$150,8),0,VLOOKUP(A15,Y$12:AF$150,8))</f>
        <v>0</v>
      </c>
      <c r="Q15" s="14">
        <f t="shared" ca="1" si="23"/>
        <v>9039.7499999899992</v>
      </c>
      <c r="R15" s="21">
        <f t="shared" si="24"/>
        <v>0</v>
      </c>
      <c r="S15" s="14">
        <f t="shared" si="33"/>
        <v>0</v>
      </c>
      <c r="T15" s="4" t="str">
        <f>IF(P14&gt;0,VLOOKUP(P14,X$12:AG$150,10),T14)</f>
        <v>A+J=</v>
      </c>
      <c r="U15" s="33" t="e">
        <f>IF(P14&gt;0,VLOOKUP(P14,X$12:AG$150,11),U14)</f>
        <v>#REF!</v>
      </c>
      <c r="V15" s="33"/>
      <c r="W15" s="4"/>
      <c r="X15" s="124"/>
      <c r="Y15" s="125"/>
      <c r="Z15" s="127"/>
      <c r="AA15" s="128"/>
      <c r="AB15" s="131"/>
      <c r="AC15" s="131"/>
      <c r="AD15" s="129"/>
      <c r="AE15" s="131"/>
      <c r="AF15" s="124"/>
      <c r="AG15" s="130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112">
        <f t="shared" si="42"/>
        <v>44673</v>
      </c>
      <c r="B16" s="113">
        <f t="shared" ca="1" si="39"/>
        <v>6012832.1219999902</v>
      </c>
      <c r="C16" s="7">
        <f t="shared" si="26"/>
        <v>6000000</v>
      </c>
      <c r="D16" s="86">
        <f t="shared" si="43"/>
        <v>44671</v>
      </c>
      <c r="E16" s="84">
        <f ca="1">IF(D16&lt;$B$1,VLOOKUP(D16,[1]DI!$A$4:$B$15000,2,FALSE),0)</f>
        <v>0.11649999999999999</v>
      </c>
      <c r="F16" s="14">
        <f t="shared" ca="1" si="40"/>
        <v>1.0004373900000001</v>
      </c>
      <c r="G16" s="14">
        <f ca="1">(TRUNC(PRODUCT($F$12:$F15),16))</f>
        <v>1.00175070819482</v>
      </c>
      <c r="H16" s="14">
        <f t="shared" si="41"/>
        <v>1</v>
      </c>
      <c r="I16" s="14">
        <f t="shared" ca="1" si="20"/>
        <v>1.00175071</v>
      </c>
      <c r="J16" s="13">
        <f t="shared" si="28"/>
        <v>0.05</v>
      </c>
      <c r="K16" s="33">
        <f>IF(P15&gt;0,VLOOKUP(P15,X$12:AG$150,2),K15)</f>
        <v>44670</v>
      </c>
      <c r="L16" s="2">
        <f t="shared" si="29"/>
        <v>2</v>
      </c>
      <c r="M16" s="17">
        <f t="shared" si="30"/>
        <v>2</v>
      </c>
      <c r="N16" s="12">
        <f t="shared" si="31"/>
        <v>1.000387299</v>
      </c>
      <c r="O16" s="12">
        <f t="shared" ca="1" si="32"/>
        <v>1.002138687</v>
      </c>
      <c r="P16" s="17">
        <f t="shared" si="44"/>
        <v>0</v>
      </c>
      <c r="Q16" s="14">
        <f t="shared" ca="1" si="23"/>
        <v>12832.12199999</v>
      </c>
      <c r="R16" s="21">
        <f t="shared" si="24"/>
        <v>0</v>
      </c>
      <c r="S16" s="14">
        <f t="shared" si="33"/>
        <v>0</v>
      </c>
      <c r="T16" s="4" t="str">
        <f>IF(P15&gt;0,VLOOKUP(P15,X$12:AG$150,10),T15)</f>
        <v>A+J=</v>
      </c>
      <c r="U16" s="33" t="e">
        <f>IF(P15&gt;0,VLOOKUP(P15,X$12:AG$150,11),U15)</f>
        <v>#REF!</v>
      </c>
      <c r="V16" s="33"/>
      <c r="W16" s="4"/>
      <c r="X16" s="124"/>
      <c r="Y16" s="125"/>
      <c r="Z16" s="127"/>
      <c r="AA16" s="128"/>
      <c r="AB16" s="131"/>
      <c r="AC16" s="131"/>
      <c r="AD16" s="129"/>
      <c r="AE16" s="131"/>
      <c r="AF16" s="124"/>
      <c r="AG16" s="130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112">
        <f t="shared" si="42"/>
        <v>44676</v>
      </c>
      <c r="B17" s="113">
        <f t="shared" ca="1" si="39"/>
        <v>6016626.8159999996</v>
      </c>
      <c r="C17" s="7">
        <f t="shared" si="26"/>
        <v>6000000</v>
      </c>
      <c r="D17" s="86">
        <f t="shared" si="43"/>
        <v>44673</v>
      </c>
      <c r="E17" s="84">
        <f ca="1">IF(D17&lt;$B$1,VLOOKUP(D17,[1]DI!$A$4:$B$15000,2,FALSE),0)</f>
        <v>0.11649999999999999</v>
      </c>
      <c r="F17" s="14">
        <f t="shared" ca="1" si="40"/>
        <v>1.0004373900000001</v>
      </c>
      <c r="G17" s="14">
        <f ca="1">(TRUNC(PRODUCT($F$12:$F16),16))</f>
        <v>1.00218886393708</v>
      </c>
      <c r="H17" s="14">
        <f t="shared" si="41"/>
        <v>1</v>
      </c>
      <c r="I17" s="14">
        <f t="shared" ca="1" si="20"/>
        <v>1.00218886</v>
      </c>
      <c r="J17" s="13">
        <f t="shared" si="28"/>
        <v>0.05</v>
      </c>
      <c r="K17" s="33">
        <f>IF(P16&gt;0,VLOOKUP(P16,X$12:AG$150,2),K16)</f>
        <v>44670</v>
      </c>
      <c r="L17" s="2">
        <f t="shared" si="29"/>
        <v>3</v>
      </c>
      <c r="M17" s="17">
        <f t="shared" si="30"/>
        <v>3</v>
      </c>
      <c r="N17" s="12">
        <f t="shared" si="31"/>
        <v>1.0005810040000001</v>
      </c>
      <c r="O17" s="12">
        <f t="shared" ca="1" si="32"/>
        <v>1.002771136</v>
      </c>
      <c r="P17" s="17">
        <f t="shared" si="44"/>
        <v>0</v>
      </c>
      <c r="Q17" s="14">
        <f t="shared" ca="1" si="23"/>
        <v>16626.815999999999</v>
      </c>
      <c r="R17" s="21">
        <f t="shared" si="24"/>
        <v>0</v>
      </c>
      <c r="S17" s="14">
        <f t="shared" si="33"/>
        <v>0</v>
      </c>
      <c r="T17" s="4" t="str">
        <f>IF(P16&gt;0,VLOOKUP(P16,X$12:AG$150,10),T16)</f>
        <v>A+J=</v>
      </c>
      <c r="U17" s="33" t="e">
        <f>IF(P16&gt;0,VLOOKUP(P16,X$12:AG$150,11),U16)</f>
        <v>#REF!</v>
      </c>
      <c r="V17" s="33"/>
      <c r="W17" s="4"/>
      <c r="X17" s="124"/>
      <c r="Y17" s="125"/>
      <c r="Z17" s="127"/>
      <c r="AA17" s="128"/>
      <c r="AB17" s="131"/>
      <c r="AC17" s="131"/>
      <c r="AD17" s="129"/>
      <c r="AE17" s="131"/>
      <c r="AF17" s="124"/>
      <c r="AG17" s="130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112">
        <f t="shared" si="42"/>
        <v>44677</v>
      </c>
      <c r="B18" s="113">
        <f t="shared" ca="1" si="39"/>
        <v>6020423.9519999903</v>
      </c>
      <c r="C18" s="7">
        <f t="shared" si="26"/>
        <v>6000000</v>
      </c>
      <c r="D18" s="86">
        <f t="shared" si="43"/>
        <v>44676</v>
      </c>
      <c r="E18" s="84">
        <f ca="1">IF(D18&lt;$B$1,VLOOKUP(D18,[1]DI!$A$4:$B$15000,2,FALSE),0)</f>
        <v>0.11649999999999999</v>
      </c>
      <c r="F18" s="14">
        <f t="shared" ca="1" si="40"/>
        <v>1.0004373900000001</v>
      </c>
      <c r="G18" s="14">
        <f ca="1">(TRUNC(PRODUCT($F$12:$F17),16))</f>
        <v>1.00262721132427</v>
      </c>
      <c r="H18" s="14">
        <f t="shared" si="41"/>
        <v>1</v>
      </c>
      <c r="I18" s="14">
        <f t="shared" ca="1" si="20"/>
        <v>1.00262721</v>
      </c>
      <c r="J18" s="13">
        <f t="shared" si="28"/>
        <v>0.05</v>
      </c>
      <c r="K18" s="33">
        <f>IF(P17&gt;0,VLOOKUP(P17,X$12:AG$150,2),K17)</f>
        <v>44670</v>
      </c>
      <c r="L18" s="2">
        <f t="shared" si="29"/>
        <v>4</v>
      </c>
      <c r="M18" s="17">
        <f t="shared" si="30"/>
        <v>4</v>
      </c>
      <c r="N18" s="12">
        <f t="shared" si="31"/>
        <v>1.0007747469999999</v>
      </c>
      <c r="O18" s="12">
        <f t="shared" ca="1" si="32"/>
        <v>1.003403992</v>
      </c>
      <c r="P18" s="17">
        <f t="shared" si="44"/>
        <v>0</v>
      </c>
      <c r="Q18" s="14">
        <f t="shared" ca="1" si="23"/>
        <v>20423.95199999</v>
      </c>
      <c r="R18" s="21">
        <f t="shared" si="24"/>
        <v>0</v>
      </c>
      <c r="S18" s="14">
        <f t="shared" si="33"/>
        <v>0</v>
      </c>
      <c r="T18" s="4" t="str">
        <f>IF(P17&gt;0,VLOOKUP(P17,X$12:AG$150,10),T17)</f>
        <v>A+J=</v>
      </c>
      <c r="U18" s="33" t="e">
        <f>IF(P17&gt;0,VLOOKUP(P17,X$12:AG$150,11),U17)</f>
        <v>#REF!</v>
      </c>
      <c r="V18" s="33"/>
      <c r="W18" s="4"/>
      <c r="X18" s="124"/>
      <c r="Y18" s="125"/>
      <c r="Z18" s="127"/>
      <c r="AA18" s="128"/>
      <c r="AB18" s="131"/>
      <c r="AC18" s="131"/>
      <c r="AD18" s="129"/>
      <c r="AE18" s="131"/>
      <c r="AF18" s="124"/>
      <c r="AG18" s="130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112">
        <f t="shared" si="42"/>
        <v>44678</v>
      </c>
      <c r="B19" s="113">
        <f t="shared" ca="1" si="39"/>
        <v>6024223.4819999998</v>
      </c>
      <c r="C19" s="7">
        <f t="shared" si="26"/>
        <v>6000000</v>
      </c>
      <c r="D19" s="86">
        <f t="shared" si="43"/>
        <v>44677</v>
      </c>
      <c r="E19" s="84">
        <f ca="1">IF(D19&lt;$B$1,VLOOKUP(D19,[1]DI!$A$4:$B$15000,2,FALSE),0)</f>
        <v>0.11649999999999999</v>
      </c>
      <c r="F19" s="14">
        <f t="shared" ca="1" si="40"/>
        <v>1.0004373900000001</v>
      </c>
      <c r="G19" s="14">
        <f ca="1">(TRUNC(PRODUCT($F$12:$F18),16))</f>
        <v>1.0030657504402301</v>
      </c>
      <c r="H19" s="14">
        <f t="shared" si="41"/>
        <v>1</v>
      </c>
      <c r="I19" s="14">
        <f t="shared" ca="1" si="20"/>
        <v>1.00306575</v>
      </c>
      <c r="J19" s="13">
        <f t="shared" si="28"/>
        <v>0.05</v>
      </c>
      <c r="K19" s="33">
        <f>IF(P18&gt;0,VLOOKUP(P18,X$12:AG$150,2),K18)</f>
        <v>44670</v>
      </c>
      <c r="L19" s="2">
        <f t="shared" si="29"/>
        <v>5</v>
      </c>
      <c r="M19" s="17">
        <f t="shared" si="30"/>
        <v>5</v>
      </c>
      <c r="N19" s="12">
        <f t="shared" si="31"/>
        <v>1.000968528</v>
      </c>
      <c r="O19" s="12">
        <f t="shared" ca="1" si="32"/>
        <v>1.0040372470000001</v>
      </c>
      <c r="P19" s="17">
        <f t="shared" si="44"/>
        <v>0</v>
      </c>
      <c r="Q19" s="14">
        <f t="shared" ca="1" si="23"/>
        <v>24223.482</v>
      </c>
      <c r="R19" s="21">
        <f t="shared" si="24"/>
        <v>0</v>
      </c>
      <c r="S19" s="14">
        <f t="shared" si="33"/>
        <v>0</v>
      </c>
      <c r="T19" s="4" t="str">
        <f>IF(P18&gt;0,VLOOKUP(P18,X$12:AG$150,10),T18)</f>
        <v>A+J=</v>
      </c>
      <c r="U19" s="33" t="e">
        <f>IF(P18&gt;0,VLOOKUP(P18,X$12:AG$150,11),U18)</f>
        <v>#REF!</v>
      </c>
      <c r="V19" s="33"/>
      <c r="W19" s="4"/>
      <c r="X19" s="124"/>
      <c r="Y19" s="125"/>
      <c r="Z19" s="127"/>
      <c r="AA19" s="128"/>
      <c r="AB19" s="131"/>
      <c r="AC19" s="131"/>
      <c r="AD19" s="129"/>
      <c r="AE19" s="131"/>
      <c r="AF19" s="124"/>
      <c r="AG19" s="130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112">
        <f t="shared" si="42"/>
        <v>44679</v>
      </c>
      <c r="B20" s="113">
        <f t="shared" ca="1" si="39"/>
        <v>6028025.3939999901</v>
      </c>
      <c r="C20" s="7">
        <f t="shared" si="26"/>
        <v>6000000</v>
      </c>
      <c r="D20" s="86">
        <f t="shared" si="43"/>
        <v>44678</v>
      </c>
      <c r="E20" s="84">
        <f ca="1">IF(D20&lt;$B$1,VLOOKUP(D20,[1]DI!$A$4:$B$15000,2,FALSE),0)</f>
        <v>0.11649999999999999</v>
      </c>
      <c r="F20" s="14">
        <f t="shared" ca="1" si="40"/>
        <v>1.0004373900000001</v>
      </c>
      <c r="G20" s="14">
        <f ca="1">(TRUNC(PRODUCT($F$12:$F19),16))</f>
        <v>1.0035044813688201</v>
      </c>
      <c r="H20" s="14">
        <f t="shared" si="41"/>
        <v>1</v>
      </c>
      <c r="I20" s="14">
        <f t="shared" ca="1" si="20"/>
        <v>1.0035044799999999</v>
      </c>
      <c r="J20" s="13">
        <f t="shared" si="28"/>
        <v>0.05</v>
      </c>
      <c r="K20" s="33">
        <f>IF(P19&gt;0,VLOOKUP(P19,X$12:AG$150,2),K19)</f>
        <v>44670</v>
      </c>
      <c r="L20" s="2">
        <f t="shared" si="29"/>
        <v>6</v>
      </c>
      <c r="M20" s="17">
        <f t="shared" si="30"/>
        <v>6</v>
      </c>
      <c r="N20" s="12">
        <f t="shared" si="31"/>
        <v>1.0011623460000001</v>
      </c>
      <c r="O20" s="12">
        <f t="shared" ca="1" si="32"/>
        <v>1.004670899</v>
      </c>
      <c r="P20" s="17">
        <f t="shared" si="44"/>
        <v>0</v>
      </c>
      <c r="Q20" s="14">
        <f t="shared" ca="1" si="23"/>
        <v>28025.393999989999</v>
      </c>
      <c r="R20" s="21">
        <f t="shared" si="24"/>
        <v>0</v>
      </c>
      <c r="S20" s="14">
        <f t="shared" si="33"/>
        <v>0</v>
      </c>
      <c r="T20" s="4" t="str">
        <f>IF(P19&gt;0,VLOOKUP(P19,X$12:AG$150,10),T19)</f>
        <v>A+J=</v>
      </c>
      <c r="U20" s="33" t="e">
        <f>IF(P19&gt;0,VLOOKUP(P19,X$12:AG$150,11),U19)</f>
        <v>#REF!</v>
      </c>
      <c r="V20" s="33"/>
      <c r="W20" s="4"/>
      <c r="X20" s="124"/>
      <c r="Y20" s="125"/>
      <c r="Z20" s="127"/>
      <c r="AA20" s="128"/>
      <c r="AB20" s="131"/>
      <c r="AC20" s="131"/>
      <c r="AD20" s="129"/>
      <c r="AE20" s="131"/>
      <c r="AF20" s="124"/>
      <c r="AG20" s="130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112">
        <f t="shared" si="42"/>
        <v>44680</v>
      </c>
      <c r="B21" s="113">
        <f t="shared" ca="1" si="39"/>
        <v>6031829.6939999899</v>
      </c>
      <c r="C21" s="7">
        <f t="shared" si="26"/>
        <v>6000000</v>
      </c>
      <c r="D21" s="86">
        <f t="shared" si="43"/>
        <v>44679</v>
      </c>
      <c r="E21" s="84">
        <f ca="1">IF(D21&lt;$B$1,VLOOKUP(D21,[1]DI!$A$4:$B$15000,2,FALSE),0)</f>
        <v>0.11649999999999999</v>
      </c>
      <c r="F21" s="14">
        <f t="shared" ca="1" si="40"/>
        <v>1.0004373900000001</v>
      </c>
      <c r="G21" s="14">
        <f ca="1">(TRUNC(PRODUCT($F$12:$F20),16))</f>
        <v>1.0039434041939299</v>
      </c>
      <c r="H21" s="14">
        <f t="shared" si="41"/>
        <v>1</v>
      </c>
      <c r="I21" s="14">
        <f t="shared" ca="1" si="20"/>
        <v>1.0039434</v>
      </c>
      <c r="J21" s="13">
        <f t="shared" si="28"/>
        <v>0.05</v>
      </c>
      <c r="K21" s="33">
        <f>IF(P20&gt;0,VLOOKUP(P20,X$12:AG$150,2),K20)</f>
        <v>44670</v>
      </c>
      <c r="L21" s="2">
        <f t="shared" si="29"/>
        <v>7</v>
      </c>
      <c r="M21" s="17">
        <f t="shared" si="30"/>
        <v>7</v>
      </c>
      <c r="N21" s="12">
        <f t="shared" si="31"/>
        <v>1.0013562009999999</v>
      </c>
      <c r="O21" s="12">
        <f t="shared" ca="1" si="32"/>
        <v>1.0053049489999999</v>
      </c>
      <c r="P21" s="17">
        <f t="shared" si="44"/>
        <v>0</v>
      </c>
      <c r="Q21" s="14">
        <f t="shared" ca="1" si="23"/>
        <v>31829.693999989999</v>
      </c>
      <c r="R21" s="21">
        <f t="shared" si="24"/>
        <v>0</v>
      </c>
      <c r="S21" s="14">
        <f t="shared" si="33"/>
        <v>0</v>
      </c>
      <c r="T21" s="4" t="str">
        <f>IF(P20&gt;0,VLOOKUP(P20,X$12:AG$150,10),T20)</f>
        <v>A+J=</v>
      </c>
      <c r="U21" s="33" t="e">
        <f>IF(P20&gt;0,VLOOKUP(P20,X$12:AG$150,11),U20)</f>
        <v>#REF!</v>
      </c>
      <c r="V21" s="33"/>
      <c r="W21" s="4"/>
      <c r="X21" s="124"/>
      <c r="Y21" s="125"/>
      <c r="Z21" s="127"/>
      <c r="AA21" s="128"/>
      <c r="AB21" s="131"/>
      <c r="AC21" s="131"/>
      <c r="AD21" s="129"/>
      <c r="AE21" s="131"/>
      <c r="AF21" s="124"/>
      <c r="AG21" s="130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112">
        <f t="shared" si="42"/>
        <v>44683</v>
      </c>
      <c r="B22" s="113">
        <f t="shared" ca="1" si="39"/>
        <v>6035636.4419999998</v>
      </c>
      <c r="C22" s="7">
        <f t="shared" si="26"/>
        <v>6000000</v>
      </c>
      <c r="D22" s="86">
        <f t="shared" si="43"/>
        <v>44680</v>
      </c>
      <c r="E22" s="84">
        <f ca="1">IF(D22&lt;$B$1,VLOOKUP(D22,[1]DI!$A$4:$B$15000,2,FALSE),0)</f>
        <v>0.11649999999999999</v>
      </c>
      <c r="F22" s="14">
        <f t="shared" ca="1" si="40"/>
        <v>1.0004373900000001</v>
      </c>
      <c r="G22" s="14">
        <f ca="1">(TRUNC(PRODUCT($F$12:$F21),16))</f>
        <v>1.0043825189994899</v>
      </c>
      <c r="H22" s="14">
        <f t="shared" si="41"/>
        <v>1</v>
      </c>
      <c r="I22" s="14">
        <f t="shared" ca="1" si="20"/>
        <v>1.0043825200000001</v>
      </c>
      <c r="J22" s="13">
        <f t="shared" si="28"/>
        <v>0.05</v>
      </c>
      <c r="K22" s="33">
        <f>IF(P21&gt;0,VLOOKUP(P21,X$12:AG$150,2),K21)</f>
        <v>44670</v>
      </c>
      <c r="L22" s="2">
        <f t="shared" si="29"/>
        <v>8</v>
      </c>
      <c r="M22" s="17">
        <f t="shared" si="30"/>
        <v>8</v>
      </c>
      <c r="N22" s="12">
        <f t="shared" si="31"/>
        <v>1.0015500939999999</v>
      </c>
      <c r="O22" s="12">
        <f t="shared" ca="1" si="32"/>
        <v>1.0059394070000001</v>
      </c>
      <c r="P22" s="17">
        <f t="shared" si="44"/>
        <v>0</v>
      </c>
      <c r="Q22" s="14">
        <f t="shared" ca="1" si="23"/>
        <v>35636.442000000003</v>
      </c>
      <c r="R22" s="21">
        <f t="shared" si="24"/>
        <v>0</v>
      </c>
      <c r="S22" s="14">
        <f t="shared" si="33"/>
        <v>0</v>
      </c>
      <c r="T22" s="4" t="str">
        <f>IF(P21&gt;0,VLOOKUP(P21,X$12:AG$150,10),T21)</f>
        <v>A+J=</v>
      </c>
      <c r="U22" s="33" t="e">
        <f>IF(P21&gt;0,VLOOKUP(P21,X$12:AG$150,11),U21)</f>
        <v>#REF!</v>
      </c>
      <c r="V22" s="33"/>
      <c r="W22" s="4"/>
      <c r="X22" s="124"/>
      <c r="Y22" s="125"/>
      <c r="Z22" s="127"/>
      <c r="AA22" s="128"/>
      <c r="AB22" s="131"/>
      <c r="AC22" s="131"/>
      <c r="AD22" s="129"/>
      <c r="AE22" s="131"/>
      <c r="AF22" s="124"/>
      <c r="AG22" s="130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112">
        <f t="shared" si="42"/>
        <v>44684</v>
      </c>
      <c r="B23" s="113">
        <f t="shared" ca="1" si="39"/>
        <v>6039445.5839999896</v>
      </c>
      <c r="C23" s="7">
        <f t="shared" si="26"/>
        <v>6000000</v>
      </c>
      <c r="D23" s="86">
        <f t="shared" si="43"/>
        <v>44683</v>
      </c>
      <c r="E23" s="84">
        <f ca="1">IF(D23&lt;$B$1,VLOOKUP(D23,[1]DI!$A$4:$B$15000,2,FALSE),0)</f>
        <v>0.11649999999999999</v>
      </c>
      <c r="F23" s="14">
        <f t="shared" ca="1" si="40"/>
        <v>1.0004373900000001</v>
      </c>
      <c r="G23" s="14">
        <f ca="1">(TRUNC(PRODUCT($F$12:$F22),16))</f>
        <v>1.0048218258694701</v>
      </c>
      <c r="H23" s="14">
        <f t="shared" si="41"/>
        <v>1</v>
      </c>
      <c r="I23" s="14">
        <f t="shared" ca="1" si="20"/>
        <v>1.00482183</v>
      </c>
      <c r="J23" s="13">
        <f t="shared" si="28"/>
        <v>0.05</v>
      </c>
      <c r="K23" s="33">
        <f>IF(P22&gt;0,VLOOKUP(P22,X$12:AG$150,2),K22)</f>
        <v>44670</v>
      </c>
      <c r="L23" s="2">
        <f t="shared" si="29"/>
        <v>9</v>
      </c>
      <c r="M23" s="17">
        <f t="shared" si="30"/>
        <v>9</v>
      </c>
      <c r="N23" s="12">
        <f t="shared" si="31"/>
        <v>1.001744025</v>
      </c>
      <c r="O23" s="12">
        <f t="shared" ca="1" si="32"/>
        <v>1.0065742639999999</v>
      </c>
      <c r="P23" s="17">
        <f t="shared" si="44"/>
        <v>0</v>
      </c>
      <c r="Q23" s="14">
        <f t="shared" ca="1" si="23"/>
        <v>39445.583999989998</v>
      </c>
      <c r="R23" s="21">
        <f t="shared" si="24"/>
        <v>0</v>
      </c>
      <c r="S23" s="14">
        <f t="shared" si="33"/>
        <v>0</v>
      </c>
      <c r="T23" s="4" t="str">
        <f>IF(P22&gt;0,VLOOKUP(P22,X$12:AG$150,10),T22)</f>
        <v>A+J=</v>
      </c>
      <c r="U23" s="33" t="e">
        <f>IF(P22&gt;0,VLOOKUP(P22,X$12:AG$150,11),U22)</f>
        <v>#REF!</v>
      </c>
      <c r="V23" s="33"/>
      <c r="W23" s="4"/>
      <c r="X23" s="124"/>
      <c r="Y23" s="125"/>
      <c r="Z23" s="127"/>
      <c r="AA23" s="128"/>
      <c r="AB23" s="131"/>
      <c r="AC23" s="131"/>
      <c r="AD23" s="129"/>
      <c r="AE23" s="131"/>
      <c r="AF23" s="124"/>
      <c r="AG23" s="130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112">
        <f t="shared" si="42"/>
        <v>44685</v>
      </c>
      <c r="B24" s="113">
        <f t="shared" ca="1" si="39"/>
        <v>6043257.0539999902</v>
      </c>
      <c r="C24" s="7">
        <f t="shared" si="26"/>
        <v>6000000</v>
      </c>
      <c r="D24" s="86">
        <f t="shared" si="43"/>
        <v>44684</v>
      </c>
      <c r="E24" s="84">
        <f ca="1">IF(D24&lt;$B$1,VLOOKUP(D24,[1]DI!$A$4:$B$15000,2,FALSE),0)</f>
        <v>0.11649999999999999</v>
      </c>
      <c r="F24" s="14">
        <f t="shared" ca="1" si="40"/>
        <v>1.0004373900000001</v>
      </c>
      <c r="G24" s="14">
        <f ca="1">(TRUNC(PRODUCT($F$12:$F23),16))</f>
        <v>1.0052613248878901</v>
      </c>
      <c r="H24" s="14">
        <f t="shared" si="41"/>
        <v>1</v>
      </c>
      <c r="I24" s="14">
        <f t="shared" ca="1" si="20"/>
        <v>1.00526132</v>
      </c>
      <c r="J24" s="13">
        <f t="shared" si="28"/>
        <v>0.05</v>
      </c>
      <c r="K24" s="33">
        <f>IF(P23&gt;0,VLOOKUP(P23,X$12:AG$150,2),K23)</f>
        <v>44670</v>
      </c>
      <c r="L24" s="2">
        <f t="shared" si="29"/>
        <v>10</v>
      </c>
      <c r="M24" s="17">
        <f t="shared" si="30"/>
        <v>10</v>
      </c>
      <c r="N24" s="12">
        <f t="shared" si="31"/>
        <v>1.0019379930000001</v>
      </c>
      <c r="O24" s="12">
        <f t="shared" ca="1" si="32"/>
        <v>1.0072095089999999</v>
      </c>
      <c r="P24" s="17">
        <f t="shared" si="44"/>
        <v>0</v>
      </c>
      <c r="Q24" s="14">
        <f t="shared" ca="1" si="23"/>
        <v>43257.053999989999</v>
      </c>
      <c r="R24" s="21">
        <f t="shared" si="24"/>
        <v>0</v>
      </c>
      <c r="S24" s="14">
        <f t="shared" si="33"/>
        <v>0</v>
      </c>
      <c r="T24" s="4" t="str">
        <f>IF(P23&gt;0,VLOOKUP(P23,X$12:AG$150,10),T23)</f>
        <v>A+J=</v>
      </c>
      <c r="U24" s="33" t="e">
        <f>IF(P23&gt;0,VLOOKUP(P23,X$12:AG$150,11),U23)</f>
        <v>#REF!</v>
      </c>
      <c r="V24" s="33"/>
      <c r="W24" s="4"/>
      <c r="X24" s="124"/>
      <c r="Y24" s="125"/>
      <c r="Z24" s="127"/>
      <c r="AA24" s="128"/>
      <c r="AB24" s="131"/>
      <c r="AC24" s="131"/>
      <c r="AD24" s="129"/>
      <c r="AE24" s="131"/>
      <c r="AF24" s="124"/>
      <c r="AG24" s="130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112">
        <f t="shared" si="42"/>
        <v>44686</v>
      </c>
      <c r="B25" s="113">
        <f t="shared" ca="1" si="39"/>
        <v>6047071.0439999998</v>
      </c>
      <c r="C25" s="7">
        <f t="shared" si="26"/>
        <v>6000000</v>
      </c>
      <c r="D25" s="86">
        <f t="shared" si="43"/>
        <v>44685</v>
      </c>
      <c r="E25" s="84">
        <f ca="1">IF(D25&lt;$B$1,VLOOKUP(D25,[1]DI!$A$4:$B$15000,2,FALSE),0)</f>
        <v>0.11649999999999999</v>
      </c>
      <c r="F25" s="14">
        <f t="shared" ca="1" si="40"/>
        <v>1.0004373900000001</v>
      </c>
      <c r="G25" s="14">
        <f ca="1">(TRUNC(PRODUCT($F$12:$F24),16))</f>
        <v>1.00570101613878</v>
      </c>
      <c r="H25" s="14">
        <f t="shared" si="41"/>
        <v>1</v>
      </c>
      <c r="I25" s="14">
        <f t="shared" ca="1" si="20"/>
        <v>1.0057010200000001</v>
      </c>
      <c r="J25" s="13">
        <f t="shared" si="28"/>
        <v>0.05</v>
      </c>
      <c r="K25" s="33">
        <f>IF(P24&gt;0,VLOOKUP(P24,X$12:AG$150,2),K24)</f>
        <v>44670</v>
      </c>
      <c r="L25" s="2">
        <f t="shared" si="29"/>
        <v>11</v>
      </c>
      <c r="M25" s="17">
        <f t="shared" si="30"/>
        <v>11</v>
      </c>
      <c r="N25" s="12">
        <f t="shared" si="31"/>
        <v>1.0021319989999999</v>
      </c>
      <c r="O25" s="12">
        <f t="shared" ca="1" si="32"/>
        <v>1.0078451740000001</v>
      </c>
      <c r="P25" s="17">
        <f t="shared" si="44"/>
        <v>0</v>
      </c>
      <c r="Q25" s="14">
        <f t="shared" ca="1" si="23"/>
        <v>47071.044000000002</v>
      </c>
      <c r="R25" s="21">
        <f t="shared" si="24"/>
        <v>0</v>
      </c>
      <c r="S25" s="14">
        <f t="shared" si="33"/>
        <v>0</v>
      </c>
      <c r="T25" s="4" t="str">
        <f>IF(P24&gt;0,VLOOKUP(P24,X$12:AG$150,10),T24)</f>
        <v>A+J=</v>
      </c>
      <c r="U25" s="33" t="e">
        <f>IF(P24&gt;0,VLOOKUP(P24,X$12:AG$150,11),U24)</f>
        <v>#REF!</v>
      </c>
      <c r="V25" s="33"/>
      <c r="W25" s="4"/>
      <c r="X25" s="124"/>
      <c r="Y25" s="125"/>
      <c r="Z25" s="127"/>
      <c r="AA25" s="128"/>
      <c r="AB25" s="131"/>
      <c r="AC25" s="131"/>
      <c r="AD25" s="129"/>
      <c r="AE25" s="131"/>
      <c r="AF25" s="124"/>
      <c r="AG25" s="130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112">
        <f t="shared" si="42"/>
        <v>44687</v>
      </c>
      <c r="B26" s="113">
        <f t="shared" ca="1" si="39"/>
        <v>6050887.3559999997</v>
      </c>
      <c r="C26" s="7">
        <f t="shared" si="26"/>
        <v>6000000</v>
      </c>
      <c r="D26" s="86">
        <f t="shared" si="43"/>
        <v>44686</v>
      </c>
      <c r="E26" s="84">
        <f ca="1">IF(D26&lt;$B$1,VLOOKUP(D26,[1]DI!$A$4:$B$15000,2,FALSE),0)</f>
        <v>0.1265</v>
      </c>
      <c r="F26" s="14">
        <f t="shared" ca="1" si="40"/>
        <v>1.0004727899999999</v>
      </c>
      <c r="G26" s="14">
        <f ca="1">(TRUNC(PRODUCT($F$12:$F25),16))</f>
        <v>1.00614089970623</v>
      </c>
      <c r="H26" s="14">
        <f t="shared" si="41"/>
        <v>1</v>
      </c>
      <c r="I26" s="14">
        <f t="shared" ca="1" si="20"/>
        <v>1.0061408999999999</v>
      </c>
      <c r="J26" s="13">
        <f t="shared" si="28"/>
        <v>0.05</v>
      </c>
      <c r="K26" s="33">
        <f>IF(P25&gt;0,VLOOKUP(P25,X$12:AG$150,2),K25)</f>
        <v>44670</v>
      </c>
      <c r="L26" s="2">
        <f t="shared" si="29"/>
        <v>12</v>
      </c>
      <c r="M26" s="17">
        <f t="shared" si="30"/>
        <v>12</v>
      </c>
      <c r="N26" s="12">
        <f t="shared" si="31"/>
        <v>1.002326042</v>
      </c>
      <c r="O26" s="12">
        <f t="shared" ca="1" si="32"/>
        <v>1.008481226</v>
      </c>
      <c r="P26" s="17">
        <f t="shared" si="44"/>
        <v>0</v>
      </c>
      <c r="Q26" s="14">
        <f t="shared" ca="1" si="23"/>
        <v>50887.356</v>
      </c>
      <c r="R26" s="21">
        <f t="shared" si="24"/>
        <v>0</v>
      </c>
      <c r="S26" s="14">
        <f t="shared" si="33"/>
        <v>0</v>
      </c>
      <c r="T26" s="4" t="str">
        <f>IF(P25&gt;0,VLOOKUP(P25,X$12:AG$150,10),T25)</f>
        <v>A+J=</v>
      </c>
      <c r="U26" s="33" t="e">
        <f>IF(P25&gt;0,VLOOKUP(P25,X$12:AG$150,11),U25)</f>
        <v>#REF!</v>
      </c>
      <c r="V26" s="33"/>
      <c r="W26" s="4"/>
      <c r="X26" s="124"/>
      <c r="Y26" s="125"/>
      <c r="Z26" s="127"/>
      <c r="AA26" s="128"/>
      <c r="AB26" s="131"/>
      <c r="AC26" s="131"/>
      <c r="AD26" s="129"/>
      <c r="AE26" s="131"/>
      <c r="AF26" s="124"/>
      <c r="AG26" s="130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112">
        <f t="shared" si="42"/>
        <v>44690</v>
      </c>
      <c r="B27" s="113">
        <f t="shared" ca="1" si="39"/>
        <v>6054920.3279999997</v>
      </c>
      <c r="C27" s="7">
        <f t="shared" si="26"/>
        <v>6000000</v>
      </c>
      <c r="D27" s="86">
        <f t="shared" si="43"/>
        <v>44687</v>
      </c>
      <c r="E27" s="84">
        <f ca="1">IF(D27&lt;$B$1,VLOOKUP(D27,[1]DI!$A$4:$B$15000,2,FALSE),0)</f>
        <v>0.1265</v>
      </c>
      <c r="F27" s="14">
        <f t="shared" ca="1" si="40"/>
        <v>1.0004727899999999</v>
      </c>
      <c r="G27" s="14">
        <f ca="1">(TRUNC(PRODUCT($F$12:$F26),16))</f>
        <v>1.0066165930622</v>
      </c>
      <c r="H27" s="14">
        <f t="shared" si="41"/>
        <v>1</v>
      </c>
      <c r="I27" s="14">
        <f t="shared" ca="1" si="20"/>
        <v>1.0066165899999999</v>
      </c>
      <c r="J27" s="13">
        <f t="shared" si="28"/>
        <v>0.05</v>
      </c>
      <c r="K27" s="33">
        <f>IF(P26&gt;0,VLOOKUP(P26,X$12:AG$150,2),K26)</f>
        <v>44670</v>
      </c>
      <c r="L27" s="2">
        <f t="shared" si="29"/>
        <v>13</v>
      </c>
      <c r="M27" s="17">
        <f t="shared" si="30"/>
        <v>13</v>
      </c>
      <c r="N27" s="12">
        <f t="shared" si="31"/>
        <v>1.002520123</v>
      </c>
      <c r="O27" s="12">
        <f t="shared" ca="1" si="32"/>
        <v>1.0091533880000001</v>
      </c>
      <c r="P27" s="17">
        <f t="shared" si="44"/>
        <v>0</v>
      </c>
      <c r="Q27" s="14">
        <f t="shared" ca="1" si="23"/>
        <v>54920.328000000001</v>
      </c>
      <c r="R27" s="21">
        <f t="shared" si="24"/>
        <v>0</v>
      </c>
      <c r="S27" s="14">
        <f t="shared" si="33"/>
        <v>0</v>
      </c>
      <c r="T27" s="4" t="str">
        <f>IF(P26&gt;0,VLOOKUP(P26,X$12:AG$150,10),T26)</f>
        <v>A+J=</v>
      </c>
      <c r="U27" s="33" t="e">
        <f>IF(P26&gt;0,VLOOKUP(P26,X$12:AG$150,11),U26)</f>
        <v>#REF!</v>
      </c>
      <c r="V27" s="33"/>
      <c r="W27" s="4"/>
      <c r="X27" s="124"/>
      <c r="Y27" s="125"/>
      <c r="Z27" s="127"/>
      <c r="AA27" s="128"/>
      <c r="AB27" s="131"/>
      <c r="AC27" s="131"/>
      <c r="AD27" s="129"/>
      <c r="AE27" s="131"/>
      <c r="AF27" s="124"/>
      <c r="AG27" s="130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112">
        <f t="shared" si="42"/>
        <v>44691</v>
      </c>
      <c r="B28" s="113">
        <f t="shared" ca="1" si="39"/>
        <v>6058956.0179999899</v>
      </c>
      <c r="C28" s="7">
        <f t="shared" si="26"/>
        <v>6000000</v>
      </c>
      <c r="D28" s="86">
        <f t="shared" si="43"/>
        <v>44690</v>
      </c>
      <c r="E28" s="84">
        <f ca="1">IF(D28&lt;$B$1,VLOOKUP(D28,[1]DI!$A$4:$B$15000,2,FALSE),0)</f>
        <v>0.1265</v>
      </c>
      <c r="F28" s="14">
        <f t="shared" ca="1" si="40"/>
        <v>1.0004727899999999</v>
      </c>
      <c r="G28" s="14">
        <f ca="1">(TRUNC(PRODUCT($F$12:$F27),16))</f>
        <v>1.0070925113212399</v>
      </c>
      <c r="H28" s="14">
        <f t="shared" si="41"/>
        <v>1</v>
      </c>
      <c r="I28" s="14">
        <f t="shared" ca="1" si="20"/>
        <v>1.0070925100000001</v>
      </c>
      <c r="J28" s="13">
        <f t="shared" si="28"/>
        <v>0.05</v>
      </c>
      <c r="K28" s="33">
        <f>IF(P27&gt;0,VLOOKUP(P27,X$12:AG$150,2),K27)</f>
        <v>44670</v>
      </c>
      <c r="L28" s="2">
        <f t="shared" si="29"/>
        <v>14</v>
      </c>
      <c r="M28" s="17">
        <f t="shared" si="30"/>
        <v>14</v>
      </c>
      <c r="N28" s="12">
        <f t="shared" si="31"/>
        <v>1.0027142419999999</v>
      </c>
      <c r="O28" s="12">
        <f t="shared" ca="1" si="32"/>
        <v>1.0098260029999999</v>
      </c>
      <c r="P28" s="17">
        <f t="shared" si="44"/>
        <v>0</v>
      </c>
      <c r="Q28" s="14">
        <f t="shared" ca="1" si="23"/>
        <v>58956.017999989999</v>
      </c>
      <c r="R28" s="21">
        <f t="shared" si="24"/>
        <v>0</v>
      </c>
      <c r="S28" s="14">
        <f t="shared" si="33"/>
        <v>0</v>
      </c>
      <c r="T28" s="4" t="str">
        <f>IF(P27&gt;0,VLOOKUP(P27,X$12:AG$150,10),T27)</f>
        <v>A+J=</v>
      </c>
      <c r="U28" s="33" t="e">
        <f>IF(P27&gt;0,VLOOKUP(P27,X$12:AG$150,11),U27)</f>
        <v>#REF!</v>
      </c>
      <c r="V28" s="33"/>
      <c r="W28" s="4"/>
      <c r="X28" s="124"/>
      <c r="Y28" s="125"/>
      <c r="Z28" s="127"/>
      <c r="AA28" s="128"/>
      <c r="AB28" s="131"/>
      <c r="AC28" s="131"/>
      <c r="AD28" s="129"/>
      <c r="AE28" s="131"/>
      <c r="AF28" s="124"/>
      <c r="AG28" s="130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112">
        <f t="shared" si="42"/>
        <v>44692</v>
      </c>
      <c r="B29" s="113">
        <f t="shared" ca="1" si="39"/>
        <v>6062994.3659999901</v>
      </c>
      <c r="C29" s="7">
        <f t="shared" si="26"/>
        <v>6000000</v>
      </c>
      <c r="D29" s="86">
        <f t="shared" si="43"/>
        <v>44691</v>
      </c>
      <c r="E29" s="84">
        <f ca="1">IF(D29&lt;$B$1,VLOOKUP(D29,[1]DI!$A$4:$B$15000,2,FALSE),0)</f>
        <v>0.1265</v>
      </c>
      <c r="F29" s="14">
        <f t="shared" ca="1" si="40"/>
        <v>1.0004727899999999</v>
      </c>
      <c r="G29" s="14">
        <f ca="1">(TRUNC(PRODUCT($F$12:$F28),16))</f>
        <v>1.0075686545896601</v>
      </c>
      <c r="H29" s="14">
        <f t="shared" si="41"/>
        <v>1</v>
      </c>
      <c r="I29" s="14">
        <f t="shared" ca="1" si="20"/>
        <v>1.0075686500000001</v>
      </c>
      <c r="J29" s="13">
        <f t="shared" si="28"/>
        <v>0.05</v>
      </c>
      <c r="K29" s="33">
        <f>IF(P28&gt;0,VLOOKUP(P28,X$12:AG$150,2),K28)</f>
        <v>44670</v>
      </c>
      <c r="L29" s="2">
        <f t="shared" si="29"/>
        <v>15</v>
      </c>
      <c r="M29" s="17">
        <f t="shared" si="30"/>
        <v>15</v>
      </c>
      <c r="N29" s="12">
        <f t="shared" si="31"/>
        <v>1.002908398</v>
      </c>
      <c r="O29" s="12">
        <f t="shared" ca="1" si="32"/>
        <v>1.010499061</v>
      </c>
      <c r="P29" s="17">
        <f t="shared" si="44"/>
        <v>0</v>
      </c>
      <c r="Q29" s="14">
        <f t="shared" ca="1" si="23"/>
        <v>62994.365999989997</v>
      </c>
      <c r="R29" s="21">
        <f t="shared" si="24"/>
        <v>0</v>
      </c>
      <c r="S29" s="14">
        <f t="shared" si="33"/>
        <v>0</v>
      </c>
      <c r="T29" s="4" t="str">
        <f>IF(P28&gt;0,VLOOKUP(P28,X$12:AG$150,10),T28)</f>
        <v>A+J=</v>
      </c>
      <c r="U29" s="33" t="e">
        <f>IF(P28&gt;0,VLOOKUP(P28,X$12:AG$150,11),U28)</f>
        <v>#REF!</v>
      </c>
      <c r="V29" s="33"/>
      <c r="W29" s="4"/>
      <c r="X29" s="124"/>
      <c r="Y29" s="125"/>
      <c r="Z29" s="127"/>
      <c r="AA29" s="128"/>
      <c r="AB29" s="131"/>
      <c r="AC29" s="131"/>
      <c r="AD29" s="129"/>
      <c r="AE29" s="131"/>
      <c r="AF29" s="124"/>
      <c r="AG29" s="13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112">
        <f t="shared" si="42"/>
        <v>44693</v>
      </c>
      <c r="B30" s="113">
        <f t="shared" ca="1" si="39"/>
        <v>6067035.4259999897</v>
      </c>
      <c r="C30" s="7">
        <f t="shared" si="26"/>
        <v>6000000</v>
      </c>
      <c r="D30" s="86">
        <f t="shared" si="43"/>
        <v>44692</v>
      </c>
      <c r="E30" s="84">
        <f ca="1">IF(D30&lt;$B$1,VLOOKUP(D30,[1]DI!$A$4:$B$15000,2,FALSE),0)</f>
        <v>0.1265</v>
      </c>
      <c r="F30" s="14">
        <f t="shared" ca="1" si="40"/>
        <v>1.0004727899999999</v>
      </c>
      <c r="G30" s="14">
        <f ca="1">(TRUNC(PRODUCT($F$12:$F29),16))</f>
        <v>1.00804502297387</v>
      </c>
      <c r="H30" s="14">
        <f t="shared" si="41"/>
        <v>1</v>
      </c>
      <c r="I30" s="14">
        <f t="shared" ca="1" si="20"/>
        <v>1.00804502</v>
      </c>
      <c r="J30" s="13">
        <f t="shared" si="28"/>
        <v>0.05</v>
      </c>
      <c r="K30" s="33">
        <f>IF(P29&gt;0,VLOOKUP(P29,X$12:AG$150,2),K29)</f>
        <v>44670</v>
      </c>
      <c r="L30" s="2">
        <f t="shared" si="29"/>
        <v>16</v>
      </c>
      <c r="M30" s="17">
        <f t="shared" si="30"/>
        <v>16</v>
      </c>
      <c r="N30" s="12">
        <f t="shared" si="31"/>
        <v>1.003102591</v>
      </c>
      <c r="O30" s="12">
        <f t="shared" ca="1" si="32"/>
        <v>1.0111725709999999</v>
      </c>
      <c r="P30" s="17">
        <f t="shared" si="44"/>
        <v>0</v>
      </c>
      <c r="Q30" s="14">
        <f t="shared" ca="1" si="23"/>
        <v>67035.425999989995</v>
      </c>
      <c r="R30" s="21">
        <f t="shared" si="24"/>
        <v>0</v>
      </c>
      <c r="S30" s="14">
        <f t="shared" si="33"/>
        <v>0</v>
      </c>
      <c r="T30" s="4" t="str">
        <f>IF(P29&gt;0,VLOOKUP(P29,X$12:AG$150,10),T29)</f>
        <v>A+J=</v>
      </c>
      <c r="U30" s="33" t="e">
        <f>IF(P29&gt;0,VLOOKUP(P29,X$12:AG$150,11),U29)</f>
        <v>#REF!</v>
      </c>
      <c r="V30" s="33"/>
      <c r="W30" s="4"/>
      <c r="X30" s="124"/>
      <c r="Y30" s="125"/>
      <c r="Z30" s="127"/>
      <c r="AA30" s="128"/>
      <c r="AB30" s="131"/>
      <c r="AC30" s="131"/>
      <c r="AD30" s="129"/>
      <c r="AE30" s="131"/>
      <c r="AF30" s="124"/>
      <c r="AG30" s="13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112">
        <f t="shared" si="42"/>
        <v>44694</v>
      </c>
      <c r="B31" s="113">
        <f t="shared" ca="1" si="39"/>
        <v>6071079.2220000001</v>
      </c>
      <c r="C31" s="7">
        <f t="shared" si="26"/>
        <v>6000000</v>
      </c>
      <c r="D31" s="86">
        <f t="shared" si="43"/>
        <v>44693</v>
      </c>
      <c r="E31" s="84">
        <f ca="1">IF(D31&lt;$B$1,VLOOKUP(D31,[1]DI!$A$4:$B$15000,2,FALSE),0)</f>
        <v>0.1265</v>
      </c>
      <c r="F31" s="14">
        <f t="shared" ca="1" si="40"/>
        <v>1.0004727899999999</v>
      </c>
      <c r="G31" s="14">
        <f ca="1">(TRUNC(PRODUCT($F$12:$F30),16))</f>
        <v>1.0085216165802799</v>
      </c>
      <c r="H31" s="14">
        <f t="shared" si="41"/>
        <v>1</v>
      </c>
      <c r="I31" s="14">
        <f t="shared" ca="1" si="20"/>
        <v>1.00852162</v>
      </c>
      <c r="J31" s="13">
        <f t="shared" si="28"/>
        <v>0.05</v>
      </c>
      <c r="K31" s="33">
        <f>IF(P30&gt;0,VLOOKUP(P30,X$12:AG$150,2),K30)</f>
        <v>44670</v>
      </c>
      <c r="L31" s="2">
        <f t="shared" si="29"/>
        <v>17</v>
      </c>
      <c r="M31" s="17">
        <f t="shared" si="30"/>
        <v>17</v>
      </c>
      <c r="N31" s="12">
        <f t="shared" si="31"/>
        <v>1.0032968229999999</v>
      </c>
      <c r="O31" s="12">
        <f t="shared" ca="1" si="32"/>
        <v>1.011846537</v>
      </c>
      <c r="P31" s="17">
        <f t="shared" si="44"/>
        <v>0</v>
      </c>
      <c r="Q31" s="14">
        <f t="shared" ca="1" si="23"/>
        <v>71079.221999999994</v>
      </c>
      <c r="R31" s="21">
        <f t="shared" si="24"/>
        <v>0</v>
      </c>
      <c r="S31" s="14">
        <f t="shared" si="33"/>
        <v>0</v>
      </c>
      <c r="T31" s="4" t="str">
        <f>IF(P30&gt;0,VLOOKUP(P30,X$12:AG$150,10),T30)</f>
        <v>A+J=</v>
      </c>
      <c r="U31" s="33" t="e">
        <f>IF(P30&gt;0,VLOOKUP(P30,X$12:AG$150,11),U30)</f>
        <v>#REF!</v>
      </c>
      <c r="V31" s="33"/>
      <c r="W31" s="4"/>
      <c r="X31" s="124"/>
      <c r="Y31" s="125"/>
      <c r="Z31" s="127"/>
      <c r="AA31" s="128"/>
      <c r="AB31" s="131"/>
      <c r="AC31" s="131"/>
      <c r="AD31" s="129"/>
      <c r="AE31" s="131"/>
      <c r="AF31" s="124"/>
      <c r="AG31" s="13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112">
        <f t="shared" si="42"/>
        <v>44697</v>
      </c>
      <c r="B32" s="113">
        <f t="shared" ca="1" si="39"/>
        <v>6075125.6699999897</v>
      </c>
      <c r="C32" s="7">
        <f t="shared" si="26"/>
        <v>6000000</v>
      </c>
      <c r="D32" s="86">
        <f t="shared" si="43"/>
        <v>44694</v>
      </c>
      <c r="E32" s="84">
        <f ca="1">IF(D32&lt;$B$1,VLOOKUP(D32,[1]DI!$A$4:$B$15000,2,FALSE),0)</f>
        <v>0.1265</v>
      </c>
      <c r="F32" s="14">
        <f t="shared" ca="1" si="40"/>
        <v>1.0004727899999999</v>
      </c>
      <c r="G32" s="14">
        <f ca="1">(TRUNC(PRODUCT($F$12:$F31),16))</f>
        <v>1.00899843551538</v>
      </c>
      <c r="H32" s="14">
        <f t="shared" si="41"/>
        <v>1</v>
      </c>
      <c r="I32" s="14">
        <f t="shared" ca="1" si="20"/>
        <v>1.0089984400000001</v>
      </c>
      <c r="J32" s="13">
        <f t="shared" si="28"/>
        <v>0.05</v>
      </c>
      <c r="K32" s="33">
        <f>IF(P31&gt;0,VLOOKUP(P31,X$12:AG$150,2),K31)</f>
        <v>44670</v>
      </c>
      <c r="L32" s="2">
        <f t="shared" si="29"/>
        <v>18</v>
      </c>
      <c r="M32" s="17">
        <f t="shared" si="30"/>
        <v>18</v>
      </c>
      <c r="N32" s="12">
        <f t="shared" si="31"/>
        <v>1.0034910909999999</v>
      </c>
      <c r="O32" s="12">
        <f t="shared" ca="1" si="32"/>
        <v>1.0125209449999999</v>
      </c>
      <c r="P32" s="17">
        <f t="shared" si="44"/>
        <v>0</v>
      </c>
      <c r="Q32" s="14">
        <f t="shared" ca="1" si="23"/>
        <v>75125.669999990001</v>
      </c>
      <c r="R32" s="21">
        <f t="shared" si="24"/>
        <v>0</v>
      </c>
      <c r="S32" s="14">
        <f t="shared" si="33"/>
        <v>0</v>
      </c>
      <c r="T32" s="4" t="str">
        <f>IF(P31&gt;0,VLOOKUP(P31,X$12:AG$150,10),T31)</f>
        <v>A+J=</v>
      </c>
      <c r="U32" s="33" t="e">
        <f>IF(P31&gt;0,VLOOKUP(P31,X$12:AG$150,11),U31)</f>
        <v>#REF!</v>
      </c>
      <c r="V32" s="33"/>
      <c r="W32" s="4"/>
      <c r="X32" s="124"/>
      <c r="Y32" s="125"/>
      <c r="Z32" s="127"/>
      <c r="AA32" s="128"/>
      <c r="AB32" s="131"/>
      <c r="AC32" s="131"/>
      <c r="AD32" s="129"/>
      <c r="AE32" s="131"/>
      <c r="AF32" s="124"/>
      <c r="AG32" s="130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112">
        <f t="shared" si="42"/>
        <v>44698</v>
      </c>
      <c r="B33" s="113">
        <f t="shared" ca="1" si="39"/>
        <v>6079174.7939999998</v>
      </c>
      <c r="C33" s="7">
        <f t="shared" si="26"/>
        <v>6000000</v>
      </c>
      <c r="D33" s="86">
        <f t="shared" si="43"/>
        <v>44697</v>
      </c>
      <c r="E33" s="84">
        <f ca="1">IF(D33&lt;$B$1,VLOOKUP(D33,[1]DI!$A$4:$B$15000,2,FALSE),0)</f>
        <v>0.1265</v>
      </c>
      <c r="F33" s="14">
        <f t="shared" ca="1" si="40"/>
        <v>1.0004727899999999</v>
      </c>
      <c r="G33" s="14">
        <f ca="1">(TRUNC(PRODUCT($F$12:$F32),16))</f>
        <v>1.00947547988571</v>
      </c>
      <c r="H33" s="14">
        <f t="shared" si="41"/>
        <v>1</v>
      </c>
      <c r="I33" s="14">
        <f t="shared" ca="1" si="20"/>
        <v>1.0094754800000001</v>
      </c>
      <c r="J33" s="13">
        <f t="shared" si="28"/>
        <v>0.05</v>
      </c>
      <c r="K33" s="33">
        <f>IF(P32&gt;0,VLOOKUP(P32,X$12:AG$150,2),K32)</f>
        <v>44670</v>
      </c>
      <c r="L33" s="2">
        <f t="shared" si="29"/>
        <v>19</v>
      </c>
      <c r="M33" s="17">
        <f t="shared" si="30"/>
        <v>19</v>
      </c>
      <c r="N33" s="12">
        <f t="shared" si="31"/>
        <v>1.003685398</v>
      </c>
      <c r="O33" s="12">
        <f t="shared" ca="1" si="32"/>
        <v>1.013195799</v>
      </c>
      <c r="P33" s="17">
        <f t="shared" si="44"/>
        <v>0</v>
      </c>
      <c r="Q33" s="14">
        <f t="shared" ca="1" si="23"/>
        <v>79174.793999999994</v>
      </c>
      <c r="R33" s="21">
        <f t="shared" si="24"/>
        <v>0</v>
      </c>
      <c r="S33" s="14">
        <f t="shared" si="33"/>
        <v>0</v>
      </c>
      <c r="T33" s="4" t="str">
        <f>IF(P32&gt;0,VLOOKUP(P32,X$12:AG$150,10),T32)</f>
        <v>A+J=</v>
      </c>
      <c r="U33" s="33" t="e">
        <f>IF(P32&gt;0,VLOOKUP(P32,X$12:AG$150,11),U32)</f>
        <v>#REF!</v>
      </c>
      <c r="V33" s="33"/>
      <c r="W33" s="4"/>
      <c r="X33" s="124"/>
      <c r="Y33" s="125"/>
      <c r="Z33" s="127"/>
      <c r="AA33" s="128"/>
      <c r="AB33" s="131"/>
      <c r="AC33" s="131"/>
      <c r="AD33" s="129"/>
      <c r="AE33" s="131"/>
      <c r="AF33" s="124"/>
      <c r="AG33" s="13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112">
        <f t="shared" si="42"/>
        <v>44699</v>
      </c>
      <c r="B34" s="113">
        <f ca="1">IF(A34&lt;=TODAY(),C34+Q34,IF(AND(A34&gt;TODAY(),A34&lt;=$B$1),IF(VLOOKUP(TODAY(),$A$10:$E$5000,4,FALSE)=0,"n.d",C34+Q34),"n.d"))</f>
        <v>6083226.6359999999</v>
      </c>
      <c r="C34" s="7">
        <f t="shared" si="26"/>
        <v>6000000</v>
      </c>
      <c r="D34" s="86">
        <f t="shared" si="43"/>
        <v>44698</v>
      </c>
      <c r="E34" s="84">
        <f ca="1">IF(D34&lt;$B$1,VLOOKUP(D34,[1]DI!$A$4:$B$15000,2,FALSE),0)</f>
        <v>0.1265</v>
      </c>
      <c r="F34" s="14">
        <f t="shared" ca="1" si="40"/>
        <v>1.0004727899999999</v>
      </c>
      <c r="G34" s="14">
        <f ca="1">(TRUNC(PRODUCT($F$12:$F33),16))</f>
        <v>1.00995274979784</v>
      </c>
      <c r="H34" s="14">
        <f t="shared" si="41"/>
        <v>1</v>
      </c>
      <c r="I34" s="14">
        <f t="shared" ca="1" si="20"/>
        <v>1.0099527500000001</v>
      </c>
      <c r="J34" s="13">
        <f t="shared" si="28"/>
        <v>0.05</v>
      </c>
      <c r="K34" s="33">
        <f>IF(P33&gt;0,VLOOKUP(P33,X$12:AG$150,2),K33)</f>
        <v>44670</v>
      </c>
      <c r="L34" s="2">
        <f t="shared" si="29"/>
        <v>20</v>
      </c>
      <c r="M34" s="17">
        <f t="shared" si="30"/>
        <v>20</v>
      </c>
      <c r="N34" s="12">
        <f t="shared" si="31"/>
        <v>1.0038797420000001</v>
      </c>
      <c r="O34" s="12">
        <f t="shared" ca="1" si="32"/>
        <v>1.0138711060000001</v>
      </c>
      <c r="P34" s="17">
        <f t="shared" si="44"/>
        <v>0</v>
      </c>
      <c r="Q34" s="14">
        <f t="shared" ca="1" si="23"/>
        <v>83226.635999999999</v>
      </c>
      <c r="R34" s="21">
        <f t="shared" si="24"/>
        <v>0</v>
      </c>
      <c r="S34" s="14">
        <f t="shared" si="33"/>
        <v>0</v>
      </c>
      <c r="T34" s="4" t="str">
        <f>IF(P33&gt;0,VLOOKUP(P33,X$12:AG$150,10),T33)</f>
        <v>A+J=</v>
      </c>
      <c r="U34" s="33" t="e">
        <f>IF(P33&gt;0,VLOOKUP(P33,X$12:AG$150,11),U33)</f>
        <v>#REF!</v>
      </c>
      <c r="V34" s="33"/>
      <c r="W34" s="4"/>
      <c r="X34" s="124"/>
      <c r="Y34" s="125"/>
      <c r="Z34" s="127"/>
      <c r="AA34" s="128"/>
      <c r="AB34" s="131"/>
      <c r="AC34" s="131"/>
      <c r="AD34" s="129"/>
      <c r="AE34" s="131"/>
      <c r="AF34" s="124"/>
      <c r="AG34" s="13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112">
        <f t="shared" si="42"/>
        <v>44700</v>
      </c>
      <c r="B35" s="113">
        <f t="shared" ca="1" si="39"/>
        <v>6087281.2079999996</v>
      </c>
      <c r="C35" s="7">
        <f t="shared" si="26"/>
        <v>6000000</v>
      </c>
      <c r="D35" s="86">
        <f t="shared" si="43"/>
        <v>44699</v>
      </c>
      <c r="E35" s="84">
        <f ca="1">IF(D35&lt;$B$1,VLOOKUP(D35,[1]DI!$A$4:$B$15000,2,FALSE),0)</f>
        <v>0.1265</v>
      </c>
      <c r="F35" s="14">
        <f t="shared" ca="1" si="40"/>
        <v>1.0004727899999999</v>
      </c>
      <c r="G35" s="14">
        <f ca="1">(TRUNC(PRODUCT($F$12:$F34),16))</f>
        <v>1.01043024535842</v>
      </c>
      <c r="H35" s="14">
        <f t="shared" si="41"/>
        <v>1</v>
      </c>
      <c r="I35" s="14">
        <f t="shared" ca="1" si="20"/>
        <v>1.01043025</v>
      </c>
      <c r="J35" s="13">
        <f t="shared" si="28"/>
        <v>0.05</v>
      </c>
      <c r="K35" s="33">
        <f>IF(P34&gt;0,VLOOKUP(P34,X$12:AG$150,2),K34)</f>
        <v>44670</v>
      </c>
      <c r="L35" s="2">
        <f t="shared" si="29"/>
        <v>21</v>
      </c>
      <c r="M35" s="17">
        <f t="shared" si="30"/>
        <v>21</v>
      </c>
      <c r="N35" s="12">
        <f t="shared" si="31"/>
        <v>1.004074124</v>
      </c>
      <c r="O35" s="12">
        <f t="shared" ca="1" si="32"/>
        <v>1.014546868</v>
      </c>
      <c r="P35" s="17">
        <f t="shared" si="44"/>
        <v>0</v>
      </c>
      <c r="Q35" s="14">
        <f t="shared" ca="1" si="23"/>
        <v>87281.207999999999</v>
      </c>
      <c r="R35" s="21">
        <f t="shared" si="24"/>
        <v>0</v>
      </c>
      <c r="S35" s="14">
        <f t="shared" si="33"/>
        <v>0</v>
      </c>
      <c r="T35" s="4" t="str">
        <f>IF(P34&gt;0,VLOOKUP(P34,X$12:AG$150,10),T34)</f>
        <v>A+J=</v>
      </c>
      <c r="U35" s="33" t="e">
        <f>IF(P34&gt;0,VLOOKUP(P34,X$12:AG$150,11),U34)</f>
        <v>#REF!</v>
      </c>
      <c r="V35" s="33"/>
      <c r="W35" s="4"/>
      <c r="X35" s="124"/>
      <c r="Y35" s="125"/>
      <c r="Z35" s="127"/>
      <c r="AA35" s="128"/>
      <c r="AB35" s="131"/>
      <c r="AC35" s="131"/>
      <c r="AD35" s="129"/>
      <c r="AE35" s="131"/>
      <c r="AF35" s="124"/>
      <c r="AG35" s="13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112">
        <f t="shared" si="42"/>
        <v>44701</v>
      </c>
      <c r="B36" s="113">
        <f t="shared" ca="1" si="39"/>
        <v>6091338.4439999899</v>
      </c>
      <c r="C36" s="7">
        <f t="shared" si="26"/>
        <v>6000000</v>
      </c>
      <c r="D36" s="86">
        <f t="shared" si="43"/>
        <v>44700</v>
      </c>
      <c r="E36" s="84">
        <f ca="1">IF(D36&lt;$B$1,VLOOKUP(D36,[1]DI!$A$4:$B$15000,2,FALSE),0)</f>
        <v>0.1265</v>
      </c>
      <c r="F36" s="14">
        <f t="shared" ca="1" si="40"/>
        <v>1.0004727899999999</v>
      </c>
      <c r="G36" s="14">
        <f ca="1">(TRUNC(PRODUCT($F$12:$F35),16))</f>
        <v>1.0109079666741201</v>
      </c>
      <c r="H36" s="14">
        <f t="shared" si="41"/>
        <v>1</v>
      </c>
      <c r="I36" s="14">
        <f t="shared" ca="1" si="20"/>
        <v>1.0109079700000001</v>
      </c>
      <c r="J36" s="13">
        <f t="shared" si="28"/>
        <v>0.05</v>
      </c>
      <c r="K36" s="33">
        <f>IF(P35&gt;0,VLOOKUP(P35,X$12:AG$150,2),K35)</f>
        <v>44670</v>
      </c>
      <c r="L36" s="2">
        <f t="shared" si="29"/>
        <v>22</v>
      </c>
      <c r="M36" s="17">
        <f t="shared" si="30"/>
        <v>22</v>
      </c>
      <c r="N36" s="12">
        <f t="shared" si="31"/>
        <v>1.004268543</v>
      </c>
      <c r="O36" s="12">
        <f t="shared" ca="1" si="32"/>
        <v>1.0152230739999999</v>
      </c>
      <c r="P36" s="17">
        <f t="shared" si="44"/>
        <v>0</v>
      </c>
      <c r="Q36" s="14">
        <f t="shared" ca="1" si="23"/>
        <v>91338.443999990006</v>
      </c>
      <c r="R36" s="21">
        <f t="shared" si="24"/>
        <v>0</v>
      </c>
      <c r="S36" s="14">
        <f t="shared" si="33"/>
        <v>0</v>
      </c>
      <c r="T36" s="4" t="str">
        <f>IF(P35&gt;0,VLOOKUP(P35,X$12:AG$150,10),T35)</f>
        <v>A+J=</v>
      </c>
      <c r="U36" s="33" t="e">
        <f>IF(P35&gt;0,VLOOKUP(P35,X$12:AG$150,11),U35)</f>
        <v>#REF!</v>
      </c>
      <c r="V36" s="33"/>
      <c r="W36" s="4"/>
      <c r="X36" s="124"/>
      <c r="Y36" s="125"/>
      <c r="Z36" s="127"/>
      <c r="AA36" s="128"/>
      <c r="AB36" s="131"/>
      <c r="AC36" s="131"/>
      <c r="AD36" s="129"/>
      <c r="AE36" s="131"/>
      <c r="AF36" s="124"/>
      <c r="AG36" s="130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112">
        <f t="shared" si="42"/>
        <v>44704</v>
      </c>
      <c r="B37" s="113">
        <f t="shared" ca="1" si="39"/>
        <v>6095398.3499999903</v>
      </c>
      <c r="C37" s="7">
        <f t="shared" si="26"/>
        <v>6000000</v>
      </c>
      <c r="D37" s="86">
        <f t="shared" si="43"/>
        <v>44701</v>
      </c>
      <c r="E37" s="84">
        <f ca="1">IF(D37&lt;$B$1,VLOOKUP(D37,[1]DI!$A$4:$B$15000,2,FALSE),0)</f>
        <v>0.1265</v>
      </c>
      <c r="F37" s="14">
        <f t="shared" ca="1" si="40"/>
        <v>1.0004727899999999</v>
      </c>
      <c r="G37" s="14">
        <f ca="1">(TRUNC(PRODUCT($F$12:$F36),16))</f>
        <v>1.0113859138516901</v>
      </c>
      <c r="H37" s="14">
        <f t="shared" si="41"/>
        <v>1</v>
      </c>
      <c r="I37" s="14">
        <f t="shared" ca="1" si="20"/>
        <v>1.01138591</v>
      </c>
      <c r="J37" s="13">
        <f t="shared" si="28"/>
        <v>0.05</v>
      </c>
      <c r="K37" s="33">
        <f>IF(P36&gt;0,VLOOKUP(P36,X$12:AG$150,2),K36)</f>
        <v>44670</v>
      </c>
      <c r="L37" s="2">
        <f t="shared" si="29"/>
        <v>23</v>
      </c>
      <c r="M37" s="17">
        <f t="shared" si="30"/>
        <v>23</v>
      </c>
      <c r="N37" s="12">
        <f t="shared" si="31"/>
        <v>1.0044630000000001</v>
      </c>
      <c r="O37" s="12">
        <f t="shared" ca="1" si="32"/>
        <v>1.0158997249999999</v>
      </c>
      <c r="P37" s="17">
        <f t="shared" si="44"/>
        <v>0</v>
      </c>
      <c r="Q37" s="14">
        <f t="shared" ca="1" si="23"/>
        <v>95398.349999989994</v>
      </c>
      <c r="R37" s="21">
        <f t="shared" si="24"/>
        <v>0</v>
      </c>
      <c r="S37" s="14">
        <f t="shared" si="33"/>
        <v>0</v>
      </c>
      <c r="T37" s="4" t="str">
        <f>IF(P36&gt;0,VLOOKUP(P36,X$12:AG$150,10),T36)</f>
        <v>A+J=</v>
      </c>
      <c r="U37" s="33" t="e">
        <f>IF(P36&gt;0,VLOOKUP(P36,X$12:AG$150,11),U36)</f>
        <v>#REF!</v>
      </c>
      <c r="V37" s="33"/>
      <c r="W37" s="4"/>
      <c r="X37" s="124"/>
      <c r="Y37" s="125"/>
      <c r="Z37" s="127"/>
      <c r="AA37" s="128"/>
      <c r="AB37" s="131"/>
      <c r="AC37" s="131"/>
      <c r="AD37" s="129"/>
      <c r="AE37" s="131"/>
      <c r="AF37" s="124"/>
      <c r="AG37" s="130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112">
        <f t="shared" si="42"/>
        <v>44705</v>
      </c>
      <c r="B38" s="113">
        <f t="shared" ca="1" si="39"/>
        <v>6099461.0520000001</v>
      </c>
      <c r="C38" s="7">
        <f t="shared" si="26"/>
        <v>6000000</v>
      </c>
      <c r="D38" s="86">
        <f t="shared" si="43"/>
        <v>44704</v>
      </c>
      <c r="E38" s="84">
        <f ca="1">IF(D38&lt;$B$1,VLOOKUP(D38,[1]DI!$A$4:$B$15000,2,FALSE),0)</f>
        <v>0.1265</v>
      </c>
      <c r="F38" s="14">
        <f t="shared" ca="1" si="40"/>
        <v>1.0004727899999999</v>
      </c>
      <c r="G38" s="14">
        <f ca="1">(TRUNC(PRODUCT($F$12:$F37),16))</f>
        <v>1.0118640869979001</v>
      </c>
      <c r="H38" s="14">
        <f t="shared" si="41"/>
        <v>1</v>
      </c>
      <c r="I38" s="14">
        <f t="shared" ca="1" si="20"/>
        <v>1.01186409</v>
      </c>
      <c r="J38" s="13">
        <f t="shared" si="28"/>
        <v>0.05</v>
      </c>
      <c r="K38" s="33">
        <f>IF(P37&gt;0,VLOOKUP(P37,X$12:AG$150,2),K37)</f>
        <v>44670</v>
      </c>
      <c r="L38" s="2">
        <f t="shared" si="29"/>
        <v>24</v>
      </c>
      <c r="M38" s="17">
        <f t="shared" si="30"/>
        <v>24</v>
      </c>
      <c r="N38" s="12">
        <f t="shared" si="31"/>
        <v>1.004657495</v>
      </c>
      <c r="O38" s="12">
        <f t="shared" ca="1" si="32"/>
        <v>1.0165768420000001</v>
      </c>
      <c r="P38" s="17">
        <f t="shared" si="44"/>
        <v>0</v>
      </c>
      <c r="Q38" s="14">
        <f t="shared" ca="1" si="23"/>
        <v>99461.051999999996</v>
      </c>
      <c r="R38" s="21">
        <f t="shared" si="24"/>
        <v>0</v>
      </c>
      <c r="S38" s="14">
        <f t="shared" si="33"/>
        <v>0</v>
      </c>
      <c r="T38" s="4" t="str">
        <f>IF(P37&gt;0,VLOOKUP(P37,X$12:AG$150,10),T37)</f>
        <v>A+J=</v>
      </c>
      <c r="U38" s="33" t="e">
        <f>IF(P37&gt;0,VLOOKUP(P37,X$12:AG$150,11),U37)</f>
        <v>#REF!</v>
      </c>
      <c r="V38" s="33"/>
      <c r="W38" s="4"/>
      <c r="X38" s="124"/>
      <c r="Y38" s="125"/>
      <c r="Z38" s="127"/>
      <c r="AA38" s="128"/>
      <c r="AB38" s="131"/>
      <c r="AC38" s="131"/>
      <c r="AD38" s="129"/>
      <c r="AE38" s="131"/>
      <c r="AF38" s="124"/>
      <c r="AG38" s="130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112">
        <f t="shared" si="42"/>
        <v>44706</v>
      </c>
      <c r="B39" s="113">
        <f t="shared" ca="1" si="39"/>
        <v>6103526.4179999996</v>
      </c>
      <c r="C39" s="7">
        <f t="shared" si="26"/>
        <v>6000000</v>
      </c>
      <c r="D39" s="86">
        <f t="shared" si="43"/>
        <v>44705</v>
      </c>
      <c r="E39" s="84">
        <f ca="1">IF(D39&lt;$B$1,VLOOKUP(D39,[1]DI!$A$4:$B$15000,2,FALSE),0)</f>
        <v>0.1265</v>
      </c>
      <c r="F39" s="14">
        <f t="shared" ca="1" si="40"/>
        <v>1.0004727899999999</v>
      </c>
      <c r="G39" s="14">
        <f ca="1">(TRUNC(PRODUCT($F$12:$F38),16))</f>
        <v>1.01234248621959</v>
      </c>
      <c r="H39" s="14">
        <f t="shared" si="41"/>
        <v>1</v>
      </c>
      <c r="I39" s="14">
        <f t="shared" ca="1" si="20"/>
        <v>1.01234249</v>
      </c>
      <c r="J39" s="13">
        <f t="shared" si="28"/>
        <v>0.05</v>
      </c>
      <c r="K39" s="33">
        <f>IF(P38&gt;0,VLOOKUP(P38,X$12:AG$150,2),K38)</f>
        <v>44670</v>
      </c>
      <c r="L39" s="2">
        <f t="shared" si="29"/>
        <v>25</v>
      </c>
      <c r="M39" s="17">
        <f t="shared" si="30"/>
        <v>25</v>
      </c>
      <c r="N39" s="12">
        <f t="shared" si="31"/>
        <v>1.0048520270000001</v>
      </c>
      <c r="O39" s="12">
        <f t="shared" ca="1" si="32"/>
        <v>1.0172544029999999</v>
      </c>
      <c r="P39" s="17">
        <f t="shared" si="44"/>
        <v>0</v>
      </c>
      <c r="Q39" s="14">
        <f t="shared" ca="1" si="23"/>
        <v>103526.41800000001</v>
      </c>
      <c r="R39" s="21">
        <f t="shared" si="24"/>
        <v>0</v>
      </c>
      <c r="S39" s="14">
        <f t="shared" si="33"/>
        <v>0</v>
      </c>
      <c r="T39" s="4" t="str">
        <f>IF(P38&gt;0,VLOOKUP(P38,X$12:AG$150,10),T38)</f>
        <v>A+J=</v>
      </c>
      <c r="U39" s="33" t="e">
        <f>IF(P38&gt;0,VLOOKUP(P38,X$12:AG$150,11),U38)</f>
        <v>#REF!</v>
      </c>
      <c r="V39" s="33"/>
      <c r="W39" s="4"/>
      <c r="X39" s="124"/>
      <c r="Y39" s="125"/>
      <c r="Z39" s="127"/>
      <c r="AA39" s="128"/>
      <c r="AB39" s="131"/>
      <c r="AC39" s="131"/>
      <c r="AD39" s="129"/>
      <c r="AE39" s="131"/>
      <c r="AF39" s="124"/>
      <c r="AG39" s="130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112">
        <f t="shared" si="42"/>
        <v>44707</v>
      </c>
      <c r="B40" s="113">
        <f t="shared" ca="1" si="39"/>
        <v>6107594.46</v>
      </c>
      <c r="C40" s="7">
        <f t="shared" si="26"/>
        <v>6000000</v>
      </c>
      <c r="D40" s="86">
        <f t="shared" si="43"/>
        <v>44706</v>
      </c>
      <c r="E40" s="84">
        <f ca="1">IF(D40&lt;$B$1,VLOOKUP(D40,[1]DI!$A$4:$B$15000,2,FALSE),0)</f>
        <v>0.1265</v>
      </c>
      <c r="F40" s="14">
        <f t="shared" ca="1" si="40"/>
        <v>1.0004727899999999</v>
      </c>
      <c r="G40" s="14">
        <f ca="1">(TRUNC(PRODUCT($F$12:$F39),16))</f>
        <v>1.0128211116236501</v>
      </c>
      <c r="H40" s="14">
        <f t="shared" si="41"/>
        <v>1</v>
      </c>
      <c r="I40" s="14">
        <f t="shared" ca="1" si="20"/>
        <v>1.01282111</v>
      </c>
      <c r="J40" s="13">
        <f t="shared" si="28"/>
        <v>0.05</v>
      </c>
      <c r="K40" s="33">
        <f>IF(P39&gt;0,VLOOKUP(P39,X$12:AG$150,2),K39)</f>
        <v>44670</v>
      </c>
      <c r="L40" s="2">
        <f t="shared" si="29"/>
        <v>26</v>
      </c>
      <c r="M40" s="17">
        <f t="shared" si="30"/>
        <v>26</v>
      </c>
      <c r="N40" s="12">
        <f t="shared" si="31"/>
        <v>1.005046597</v>
      </c>
      <c r="O40" s="12">
        <f t="shared" ca="1" si="32"/>
        <v>1.01793241</v>
      </c>
      <c r="P40" s="17">
        <f t="shared" si="44"/>
        <v>0</v>
      </c>
      <c r="Q40" s="14">
        <f t="shared" ca="1" si="23"/>
        <v>107594.46</v>
      </c>
      <c r="R40" s="21">
        <f t="shared" si="24"/>
        <v>0</v>
      </c>
      <c r="S40" s="14">
        <f t="shared" si="33"/>
        <v>0</v>
      </c>
      <c r="T40" s="4" t="str">
        <f>IF(P39&gt;0,VLOOKUP(P39,X$12:AG$150,10),T39)</f>
        <v>A+J=</v>
      </c>
      <c r="U40" s="33" t="e">
        <f>IF(P39&gt;0,VLOOKUP(P39,X$12:AG$150,11),U39)</f>
        <v>#REF!</v>
      </c>
      <c r="V40" s="33"/>
      <c r="W40" s="4"/>
      <c r="X40" s="124"/>
      <c r="Y40" s="125"/>
      <c r="Z40" s="127"/>
      <c r="AA40" s="128"/>
      <c r="AB40" s="131"/>
      <c r="AC40" s="131"/>
      <c r="AD40" s="129"/>
      <c r="AE40" s="131"/>
      <c r="AF40" s="124"/>
      <c r="AG40" s="13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112">
        <f t="shared" si="42"/>
        <v>44708</v>
      </c>
      <c r="B41" s="113">
        <f t="shared" ca="1" si="39"/>
        <v>6111665.2379999999</v>
      </c>
      <c r="C41" s="7">
        <f t="shared" si="26"/>
        <v>6000000</v>
      </c>
      <c r="D41" s="86">
        <f t="shared" si="43"/>
        <v>44707</v>
      </c>
      <c r="E41" s="84">
        <f ca="1">IF(D41&lt;$B$1,VLOOKUP(D41,[1]DI!$A$4:$B$15000,2,FALSE),0)</f>
        <v>0.1265</v>
      </c>
      <c r="F41" s="14">
        <f t="shared" ca="1" si="40"/>
        <v>1.0004727899999999</v>
      </c>
      <c r="G41" s="14">
        <f ca="1">(TRUNC(PRODUCT($F$12:$F40),16))</f>
        <v>1.0132999633170101</v>
      </c>
      <c r="H41" s="14">
        <f t="shared" si="41"/>
        <v>1</v>
      </c>
      <c r="I41" s="14">
        <f t="shared" ca="1" si="20"/>
        <v>1.0132999600000001</v>
      </c>
      <c r="J41" s="13">
        <f t="shared" si="28"/>
        <v>0.05</v>
      </c>
      <c r="K41" s="33">
        <f>IF(P40&gt;0,VLOOKUP(P40,X$12:AG$150,2),K40)</f>
        <v>44670</v>
      </c>
      <c r="L41" s="2">
        <f t="shared" si="29"/>
        <v>27</v>
      </c>
      <c r="M41" s="17">
        <f t="shared" si="30"/>
        <v>27</v>
      </c>
      <c r="N41" s="12">
        <f t="shared" si="31"/>
        <v>1.0052412049999999</v>
      </c>
      <c r="O41" s="12">
        <f t="shared" ca="1" si="32"/>
        <v>1.0186108730000001</v>
      </c>
      <c r="P41" s="17">
        <f t="shared" si="44"/>
        <v>0</v>
      </c>
      <c r="Q41" s="14">
        <f t="shared" ca="1" si="23"/>
        <v>111665.238</v>
      </c>
      <c r="R41" s="21">
        <f t="shared" si="24"/>
        <v>0</v>
      </c>
      <c r="S41" s="14">
        <f t="shared" si="33"/>
        <v>0</v>
      </c>
      <c r="T41" s="4" t="str">
        <f>IF(P40&gt;0,VLOOKUP(P40,X$12:AG$150,10),T40)</f>
        <v>A+J=</v>
      </c>
      <c r="U41" s="33" t="e">
        <f>IF(P40&gt;0,VLOOKUP(P40,X$12:AG$150,11),U40)</f>
        <v>#REF!</v>
      </c>
      <c r="V41" s="33"/>
      <c r="W41" s="4"/>
      <c r="X41" s="124"/>
      <c r="Y41" s="125"/>
      <c r="Z41" s="127"/>
      <c r="AA41" s="128"/>
      <c r="AB41" s="131"/>
      <c r="AC41" s="131"/>
      <c r="AD41" s="129"/>
      <c r="AE41" s="131"/>
      <c r="AF41" s="124"/>
      <c r="AG41" s="130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112">
        <f t="shared" si="42"/>
        <v>44711</v>
      </c>
      <c r="B42" s="113">
        <f t="shared" ca="1" si="39"/>
        <v>6115738.7460000003</v>
      </c>
      <c r="C42" s="7">
        <f t="shared" si="26"/>
        <v>6000000</v>
      </c>
      <c r="D42" s="86">
        <f t="shared" si="43"/>
        <v>44708</v>
      </c>
      <c r="E42" s="84">
        <f ca="1">IF(D42&lt;$B$1,VLOOKUP(D42,[1]DI!$A$4:$B$15000,2,FALSE),0)</f>
        <v>0.1265</v>
      </c>
      <c r="F42" s="14">
        <f t="shared" ca="1" si="40"/>
        <v>1.0004727899999999</v>
      </c>
      <c r="G42" s="14">
        <f ca="1">(TRUNC(PRODUCT($F$12:$F41),16))</f>
        <v>1.0137790414066701</v>
      </c>
      <c r="H42" s="14">
        <f t="shared" si="41"/>
        <v>1</v>
      </c>
      <c r="I42" s="14">
        <f t="shared" ca="1" si="20"/>
        <v>1.01377904</v>
      </c>
      <c r="J42" s="13">
        <f t="shared" si="28"/>
        <v>0.05</v>
      </c>
      <c r="K42" s="33">
        <f>IF(P41&gt;0,VLOOKUP(P41,X$12:AG$150,2),K41)</f>
        <v>44670</v>
      </c>
      <c r="L42" s="2">
        <f t="shared" si="29"/>
        <v>28</v>
      </c>
      <c r="M42" s="17">
        <f t="shared" si="30"/>
        <v>28</v>
      </c>
      <c r="N42" s="12">
        <f t="shared" si="31"/>
        <v>1.00543585</v>
      </c>
      <c r="O42" s="12">
        <f t="shared" ca="1" si="32"/>
        <v>1.0192897910000001</v>
      </c>
      <c r="P42" s="17">
        <f t="shared" si="44"/>
        <v>0</v>
      </c>
      <c r="Q42" s="14">
        <f t="shared" ca="1" si="23"/>
        <v>115738.746</v>
      </c>
      <c r="R42" s="21">
        <f t="shared" si="24"/>
        <v>0</v>
      </c>
      <c r="S42" s="14">
        <f t="shared" si="33"/>
        <v>0</v>
      </c>
      <c r="T42" s="4" t="str">
        <f>IF(P41&gt;0,VLOOKUP(P41,X$12:AG$150,10),T41)</f>
        <v>A+J=</v>
      </c>
      <c r="U42" s="33" t="e">
        <f>IF(P41&gt;0,VLOOKUP(P41,X$12:AG$150,11),U41)</f>
        <v>#REF!</v>
      </c>
      <c r="V42" s="33"/>
      <c r="W42" s="4"/>
      <c r="X42" s="124"/>
      <c r="Y42" s="125"/>
      <c r="Z42" s="127"/>
      <c r="AA42" s="128"/>
      <c r="AB42" s="131"/>
      <c r="AC42" s="131"/>
      <c r="AD42" s="129"/>
      <c r="AE42" s="131"/>
      <c r="AF42" s="124"/>
      <c r="AG42" s="130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112">
        <f t="shared" si="42"/>
        <v>44712</v>
      </c>
      <c r="B43" s="113">
        <f t="shared" ca="1" si="39"/>
        <v>6119814.9900000002</v>
      </c>
      <c r="C43" s="7">
        <f t="shared" si="26"/>
        <v>6000000</v>
      </c>
      <c r="D43" s="86">
        <f t="shared" si="43"/>
        <v>44711</v>
      </c>
      <c r="E43" s="84">
        <f ca="1">IF(D43&lt;$B$1,VLOOKUP(D43,[1]DI!$A$4:$B$15000,2,FALSE),0)</f>
        <v>0.1265</v>
      </c>
      <c r="F43" s="14">
        <f t="shared" ca="1" si="40"/>
        <v>1.0004727899999999</v>
      </c>
      <c r="G43" s="14">
        <f ca="1">(TRUNC(PRODUCT($F$12:$F42),16))</f>
        <v>1.0142583459996599</v>
      </c>
      <c r="H43" s="14">
        <f t="shared" si="41"/>
        <v>1</v>
      </c>
      <c r="I43" s="14">
        <f t="shared" ca="1" si="20"/>
        <v>1.01425835</v>
      </c>
      <c r="J43" s="13">
        <f t="shared" si="28"/>
        <v>0.05</v>
      </c>
      <c r="K43" s="33">
        <f>IF(P42&gt;0,VLOOKUP(P42,X$12:AG$150,2),K42)</f>
        <v>44670</v>
      </c>
      <c r="L43" s="2">
        <f t="shared" si="29"/>
        <v>29</v>
      </c>
      <c r="M43" s="17">
        <f t="shared" si="30"/>
        <v>29</v>
      </c>
      <c r="N43" s="12">
        <f t="shared" si="31"/>
        <v>1.0056305329999999</v>
      </c>
      <c r="O43" s="12">
        <f t="shared" ca="1" si="32"/>
        <v>1.019969165</v>
      </c>
      <c r="P43" s="17">
        <f t="shared" si="44"/>
        <v>0</v>
      </c>
      <c r="Q43" s="14">
        <f t="shared" ca="1" si="23"/>
        <v>119814.99</v>
      </c>
      <c r="R43" s="21">
        <f t="shared" si="24"/>
        <v>0</v>
      </c>
      <c r="S43" s="14">
        <f t="shared" si="33"/>
        <v>0</v>
      </c>
      <c r="T43" s="4" t="str">
        <f>IF(P42&gt;0,VLOOKUP(P42,X$12:AG$150,10),T42)</f>
        <v>A+J=</v>
      </c>
      <c r="U43" s="33" t="e">
        <f>IF(P42&gt;0,VLOOKUP(P42,X$12:AG$150,11),U42)</f>
        <v>#REF!</v>
      </c>
      <c r="V43" s="33"/>
      <c r="W43" s="4"/>
      <c r="X43" s="124"/>
      <c r="Y43" s="125"/>
      <c r="Z43" s="127"/>
      <c r="AA43" s="128"/>
      <c r="AB43" s="131"/>
      <c r="AC43" s="131"/>
      <c r="AD43" s="129"/>
      <c r="AE43" s="131"/>
      <c r="AF43" s="124"/>
      <c r="AG43" s="130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112">
        <f t="shared" si="42"/>
        <v>44713</v>
      </c>
      <c r="B44" s="113">
        <f t="shared" ca="1" si="39"/>
        <v>6123893.9160000002</v>
      </c>
      <c r="C44" s="7">
        <f t="shared" si="26"/>
        <v>6000000</v>
      </c>
      <c r="D44" s="86">
        <f t="shared" si="43"/>
        <v>44712</v>
      </c>
      <c r="E44" s="84">
        <f ca="1">IF(D44&lt;$B$1,VLOOKUP(D44,[1]DI!$A$4:$B$15000,2,FALSE),0)</f>
        <v>0.1265</v>
      </c>
      <c r="F44" s="14">
        <f t="shared" ca="1" si="40"/>
        <v>1.0004727899999999</v>
      </c>
      <c r="G44" s="14">
        <f ca="1">(TRUNC(PRODUCT($F$12:$F43),16))</f>
        <v>1.01473787720306</v>
      </c>
      <c r="H44" s="14">
        <f t="shared" si="41"/>
        <v>1</v>
      </c>
      <c r="I44" s="14">
        <f t="shared" ca="1" si="20"/>
        <v>1.01473788</v>
      </c>
      <c r="J44" s="13">
        <f t="shared" si="28"/>
        <v>0.05</v>
      </c>
      <c r="K44" s="33">
        <f>IF(P43&gt;0,VLOOKUP(P43,X$12:AG$150,2),K43)</f>
        <v>44670</v>
      </c>
      <c r="L44" s="2">
        <f t="shared" si="29"/>
        <v>30</v>
      </c>
      <c r="M44" s="17">
        <f t="shared" si="30"/>
        <v>30</v>
      </c>
      <c r="N44" s="12">
        <f t="shared" si="31"/>
        <v>1.0058252539999999</v>
      </c>
      <c r="O44" s="12">
        <f t="shared" ca="1" si="32"/>
        <v>1.0206489860000001</v>
      </c>
      <c r="P44" s="17">
        <f t="shared" si="44"/>
        <v>0</v>
      </c>
      <c r="Q44" s="14">
        <f t="shared" ca="1" si="23"/>
        <v>123893.916</v>
      </c>
      <c r="R44" s="21">
        <f t="shared" si="24"/>
        <v>0</v>
      </c>
      <c r="S44" s="14">
        <f t="shared" si="33"/>
        <v>0</v>
      </c>
      <c r="T44" s="4" t="str">
        <f>IF(P43&gt;0,VLOOKUP(P43,X$12:AG$150,10),T43)</f>
        <v>A+J=</v>
      </c>
      <c r="U44" s="33" t="e">
        <f>IF(P43&gt;0,VLOOKUP(P43,X$12:AG$150,11),U43)</f>
        <v>#REF!</v>
      </c>
      <c r="V44" s="33"/>
      <c r="W44" s="4"/>
      <c r="X44" s="124"/>
      <c r="Y44" s="125"/>
      <c r="Z44" s="127"/>
      <c r="AA44" s="128"/>
      <c r="AB44" s="131"/>
      <c r="AC44" s="131"/>
      <c r="AD44" s="129"/>
      <c r="AE44" s="131"/>
      <c r="AF44" s="124"/>
      <c r="AG44" s="130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112">
        <f t="shared" si="42"/>
        <v>44714</v>
      </c>
      <c r="B45" s="113">
        <f t="shared" ca="1" si="39"/>
        <v>6127975.5779999997</v>
      </c>
      <c r="C45" s="7">
        <f t="shared" si="26"/>
        <v>6000000</v>
      </c>
      <c r="D45" s="86">
        <f t="shared" si="43"/>
        <v>44713</v>
      </c>
      <c r="E45" s="84">
        <f ca="1">IF(D45&lt;$B$1,VLOOKUP(D45,[1]DI!$A$4:$B$15000,2,FALSE),0)</f>
        <v>0.1265</v>
      </c>
      <c r="F45" s="14">
        <f t="shared" ca="1" si="40"/>
        <v>1.0004727899999999</v>
      </c>
      <c r="G45" s="14">
        <f ca="1">(TRUNC(PRODUCT($F$12:$F44),16))</f>
        <v>1.0152176351240201</v>
      </c>
      <c r="H45" s="14">
        <f t="shared" si="41"/>
        <v>1</v>
      </c>
      <c r="I45" s="14">
        <f t="shared" ca="1" si="20"/>
        <v>1.0152176399999999</v>
      </c>
      <c r="J45" s="13">
        <f t="shared" si="28"/>
        <v>0.05</v>
      </c>
      <c r="K45" s="33">
        <f>IF(P44&gt;0,VLOOKUP(P44,X$12:AG$150,2),K44)</f>
        <v>44670</v>
      </c>
      <c r="L45" s="2">
        <f t="shared" si="29"/>
        <v>31</v>
      </c>
      <c r="M45" s="17">
        <f t="shared" si="30"/>
        <v>31</v>
      </c>
      <c r="N45" s="12">
        <f t="shared" si="31"/>
        <v>1.0060200130000001</v>
      </c>
      <c r="O45" s="12">
        <f t="shared" ca="1" si="32"/>
        <v>1.0213292629999999</v>
      </c>
      <c r="P45" s="17">
        <f t="shared" si="44"/>
        <v>0</v>
      </c>
      <c r="Q45" s="14">
        <f t="shared" ca="1" si="23"/>
        <v>127975.57799999999</v>
      </c>
      <c r="R45" s="21">
        <f t="shared" si="24"/>
        <v>0</v>
      </c>
      <c r="S45" s="14">
        <f t="shared" si="33"/>
        <v>0</v>
      </c>
      <c r="T45" s="4" t="str">
        <f>IF(P44&gt;0,VLOOKUP(P44,X$12:AG$150,10),T44)</f>
        <v>A+J=</v>
      </c>
      <c r="U45" s="33" t="e">
        <f>IF(P44&gt;0,VLOOKUP(P44,X$12:AG$150,11),U44)</f>
        <v>#REF!</v>
      </c>
      <c r="V45" s="33"/>
      <c r="W45" s="4"/>
      <c r="X45" s="124"/>
      <c r="Y45" s="125"/>
      <c r="Z45" s="127"/>
      <c r="AA45" s="128"/>
      <c r="AB45" s="131"/>
      <c r="AC45" s="131"/>
      <c r="AD45" s="129"/>
      <c r="AE45" s="131"/>
      <c r="AF45" s="124"/>
      <c r="AG45" s="130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112">
        <f t="shared" si="42"/>
        <v>44715</v>
      </c>
      <c r="B46" s="113">
        <f t="shared" ca="1" si="39"/>
        <v>6132059.92199999</v>
      </c>
      <c r="C46" s="7">
        <f t="shared" si="26"/>
        <v>6000000</v>
      </c>
      <c r="D46" s="86">
        <f t="shared" si="43"/>
        <v>44714</v>
      </c>
      <c r="E46" s="84">
        <f ca="1">IF(D46&lt;$B$1,VLOOKUP(D46,[1]DI!$A$4:$B$15000,2,FALSE),0)</f>
        <v>0.1265</v>
      </c>
      <c r="F46" s="14">
        <f t="shared" ca="1" si="40"/>
        <v>1.0004727899999999</v>
      </c>
      <c r="G46" s="14">
        <f ca="1">(TRUNC(PRODUCT($F$12:$F45),16))</f>
        <v>1.0156976198697301</v>
      </c>
      <c r="H46" s="14">
        <f t="shared" si="41"/>
        <v>1</v>
      </c>
      <c r="I46" s="14">
        <f t="shared" ca="1" si="20"/>
        <v>1.0156976200000001</v>
      </c>
      <c r="J46" s="13">
        <f t="shared" si="28"/>
        <v>0.05</v>
      </c>
      <c r="K46" s="33">
        <f>IF(P45&gt;0,VLOOKUP(P45,X$12:AG$150,2),K45)</f>
        <v>44670</v>
      </c>
      <c r="L46" s="2">
        <f t="shared" si="29"/>
        <v>32</v>
      </c>
      <c r="M46" s="17">
        <f t="shared" si="30"/>
        <v>32</v>
      </c>
      <c r="N46" s="12">
        <f t="shared" si="31"/>
        <v>1.006214809</v>
      </c>
      <c r="O46" s="12">
        <f t="shared" ca="1" si="32"/>
        <v>1.0220099869999999</v>
      </c>
      <c r="P46" s="17">
        <f t="shared" si="44"/>
        <v>0</v>
      </c>
      <c r="Q46" s="14">
        <f t="shared" ca="1" si="23"/>
        <v>132059.92199999001</v>
      </c>
      <c r="R46" s="21">
        <f t="shared" si="24"/>
        <v>0</v>
      </c>
      <c r="S46" s="14">
        <f t="shared" si="33"/>
        <v>0</v>
      </c>
      <c r="T46" s="4" t="str">
        <f>IF(P45&gt;0,VLOOKUP(P45,X$12:AG$150,10),T45)</f>
        <v>A+J=</v>
      </c>
      <c r="U46" s="33" t="e">
        <f>IF(P45&gt;0,VLOOKUP(P45,X$12:AG$150,11),U45)</f>
        <v>#REF!</v>
      </c>
      <c r="V46" s="33"/>
      <c r="W46" s="4"/>
      <c r="X46" s="124"/>
      <c r="Y46" s="125"/>
      <c r="Z46" s="127"/>
      <c r="AA46" s="128"/>
      <c r="AB46" s="131"/>
      <c r="AC46" s="131"/>
      <c r="AD46" s="129"/>
      <c r="AE46" s="131"/>
      <c r="AF46" s="124"/>
      <c r="AG46" s="130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112">
        <f t="shared" si="42"/>
        <v>44718</v>
      </c>
      <c r="B47" s="113">
        <f t="shared" ca="1" si="39"/>
        <v>6136147.0020000003</v>
      </c>
      <c r="C47" s="7">
        <f t="shared" si="26"/>
        <v>6000000</v>
      </c>
      <c r="D47" s="86">
        <f t="shared" si="43"/>
        <v>44715</v>
      </c>
      <c r="E47" s="84">
        <f ca="1">IF(D47&lt;$B$1,VLOOKUP(D47,[1]DI!$A$4:$B$15000,2,FALSE),0)</f>
        <v>0.1265</v>
      </c>
      <c r="F47" s="14">
        <f t="shared" ca="1" si="40"/>
        <v>1.0004727899999999</v>
      </c>
      <c r="G47" s="14">
        <f ca="1">(TRUNC(PRODUCT($F$12:$F46),16))</f>
        <v>1.0161778315474299</v>
      </c>
      <c r="H47" s="14">
        <f t="shared" si="41"/>
        <v>1</v>
      </c>
      <c r="I47" s="14">
        <f t="shared" ca="1" si="20"/>
        <v>1.0161778299999999</v>
      </c>
      <c r="J47" s="13">
        <f t="shared" si="28"/>
        <v>0.05</v>
      </c>
      <c r="K47" s="33">
        <f>IF(P46&gt;0,VLOOKUP(P46,X$12:AG$150,2),K46)</f>
        <v>44670</v>
      </c>
      <c r="L47" s="2">
        <f t="shared" si="29"/>
        <v>33</v>
      </c>
      <c r="M47" s="17">
        <f t="shared" si="30"/>
        <v>33</v>
      </c>
      <c r="N47" s="12">
        <f t="shared" si="31"/>
        <v>1.006409643</v>
      </c>
      <c r="O47" s="12">
        <f t="shared" ca="1" si="32"/>
        <v>1.0226911670000001</v>
      </c>
      <c r="P47" s="17">
        <f t="shared" si="44"/>
        <v>0</v>
      </c>
      <c r="Q47" s="14">
        <f t="shared" ca="1" si="23"/>
        <v>136147.00200000001</v>
      </c>
      <c r="R47" s="21">
        <f t="shared" si="24"/>
        <v>0</v>
      </c>
      <c r="S47" s="14">
        <f t="shared" si="33"/>
        <v>0</v>
      </c>
      <c r="T47" s="4" t="str">
        <f>IF(P46&gt;0,VLOOKUP(P46,X$12:AG$150,10),T46)</f>
        <v>A+J=</v>
      </c>
      <c r="U47" s="33" t="e">
        <f>IF(P46&gt;0,VLOOKUP(P46,X$12:AG$150,11),U46)</f>
        <v>#REF!</v>
      </c>
      <c r="V47" s="33"/>
      <c r="W47" s="4"/>
      <c r="X47" s="124"/>
      <c r="Y47" s="125"/>
      <c r="Z47" s="127"/>
      <c r="AA47" s="128"/>
      <c r="AB47" s="131"/>
      <c r="AC47" s="131"/>
      <c r="AD47" s="129"/>
      <c r="AE47" s="131"/>
      <c r="AF47" s="124"/>
      <c r="AG47" s="130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112">
        <f t="shared" si="42"/>
        <v>44719</v>
      </c>
      <c r="B48" s="113">
        <f t="shared" ca="1" si="39"/>
        <v>6140236.824</v>
      </c>
      <c r="C48" s="7">
        <f t="shared" si="26"/>
        <v>6000000</v>
      </c>
      <c r="D48" s="86">
        <f t="shared" si="43"/>
        <v>44718</v>
      </c>
      <c r="E48" s="84">
        <f ca="1">IF(D48&lt;$B$1,VLOOKUP(D48,[1]DI!$A$4:$B$15000,2,FALSE),0)</f>
        <v>0.1265</v>
      </c>
      <c r="F48" s="14">
        <f t="shared" ca="1" si="40"/>
        <v>1.0004727899999999</v>
      </c>
      <c r="G48" s="14">
        <f ca="1">(TRUNC(PRODUCT($F$12:$F47),16))</f>
        <v>1.01665827026441</v>
      </c>
      <c r="H48" s="14">
        <f t="shared" si="41"/>
        <v>1</v>
      </c>
      <c r="I48" s="14">
        <f t="shared" ca="1" si="20"/>
        <v>1.01665827</v>
      </c>
      <c r="J48" s="13">
        <f t="shared" si="28"/>
        <v>0.05</v>
      </c>
      <c r="K48" s="33">
        <f>IF(P47&gt;0,VLOOKUP(P47,X$12:AG$150,2),K47)</f>
        <v>44670</v>
      </c>
      <c r="L48" s="2">
        <f t="shared" si="29"/>
        <v>34</v>
      </c>
      <c r="M48" s="17">
        <f t="shared" si="30"/>
        <v>34</v>
      </c>
      <c r="N48" s="12">
        <f t="shared" si="31"/>
        <v>1.006604514</v>
      </c>
      <c r="O48" s="12">
        <f t="shared" ca="1" si="32"/>
        <v>1.0233728040000001</v>
      </c>
      <c r="P48" s="17">
        <f t="shared" si="44"/>
        <v>0</v>
      </c>
      <c r="Q48" s="14">
        <f t="shared" ca="1" si="23"/>
        <v>140236.82399999999</v>
      </c>
      <c r="R48" s="21">
        <f t="shared" si="24"/>
        <v>0</v>
      </c>
      <c r="S48" s="14">
        <f t="shared" si="33"/>
        <v>0</v>
      </c>
      <c r="T48" s="4" t="str">
        <f>IF(P47&gt;0,VLOOKUP(P47,X$12:AG$150,10),T47)</f>
        <v>A+J=</v>
      </c>
      <c r="U48" s="33" t="e">
        <f>IF(P47&gt;0,VLOOKUP(P47,X$12:AG$150,11),U47)</f>
        <v>#REF!</v>
      </c>
      <c r="V48" s="33"/>
      <c r="W48" s="4"/>
      <c r="X48" s="124"/>
      <c r="Y48" s="125"/>
      <c r="Z48" s="127"/>
      <c r="AA48" s="128"/>
      <c r="AB48" s="131"/>
      <c r="AC48" s="131"/>
      <c r="AD48" s="129"/>
      <c r="AE48" s="131"/>
      <c r="AF48" s="124"/>
      <c r="AG48" s="130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112">
        <f t="shared" si="42"/>
        <v>44720</v>
      </c>
      <c r="B49" s="113">
        <f t="shared" ca="1" si="39"/>
        <v>6144329.3940000003</v>
      </c>
      <c r="C49" s="7">
        <f t="shared" si="26"/>
        <v>6000000</v>
      </c>
      <c r="D49" s="86">
        <f t="shared" si="43"/>
        <v>44719</v>
      </c>
      <c r="E49" s="84">
        <f ca="1">IF(D49&lt;$B$1,VLOOKUP(D49,[1]DI!$A$4:$B$15000,2,FALSE),0)</f>
        <v>0.1265</v>
      </c>
      <c r="F49" s="14">
        <f t="shared" ca="1" si="40"/>
        <v>1.0004727899999999</v>
      </c>
      <c r="G49" s="14">
        <f ca="1">(TRUNC(PRODUCT($F$12:$F48),16))</f>
        <v>1.0171389361280101</v>
      </c>
      <c r="H49" s="14">
        <f t="shared" si="41"/>
        <v>1</v>
      </c>
      <c r="I49" s="14">
        <f t="shared" ca="1" si="20"/>
        <v>1.0171389399999999</v>
      </c>
      <c r="J49" s="13">
        <f t="shared" si="28"/>
        <v>0.05</v>
      </c>
      <c r="K49" s="33">
        <f>IF(P48&gt;0,VLOOKUP(P48,X$12:AG$150,2),K48)</f>
        <v>44670</v>
      </c>
      <c r="L49" s="2">
        <f t="shared" si="29"/>
        <v>35</v>
      </c>
      <c r="M49" s="17">
        <f t="shared" si="30"/>
        <v>35</v>
      </c>
      <c r="N49" s="12">
        <f t="shared" si="31"/>
        <v>1.006799424</v>
      </c>
      <c r="O49" s="12">
        <f t="shared" ca="1" si="32"/>
        <v>1.024054899</v>
      </c>
      <c r="P49" s="17">
        <f t="shared" si="44"/>
        <v>0</v>
      </c>
      <c r="Q49" s="14">
        <f t="shared" ca="1" si="23"/>
        <v>144329.394</v>
      </c>
      <c r="R49" s="21">
        <f t="shared" si="24"/>
        <v>0</v>
      </c>
      <c r="S49" s="14">
        <f t="shared" si="33"/>
        <v>0</v>
      </c>
      <c r="T49" s="4" t="str">
        <f>IF(P48&gt;0,VLOOKUP(P48,X$12:AG$150,10),T48)</f>
        <v>A+J=</v>
      </c>
      <c r="U49" s="33" t="e">
        <f>IF(P48&gt;0,VLOOKUP(P48,X$12:AG$150,11),U48)</f>
        <v>#REF!</v>
      </c>
      <c r="V49" s="33"/>
      <c r="W49" s="4"/>
      <c r="X49" s="124"/>
      <c r="Y49" s="125"/>
      <c r="Z49" s="127"/>
      <c r="AA49" s="128"/>
      <c r="AB49" s="131"/>
      <c r="AC49" s="131"/>
      <c r="AD49" s="129"/>
      <c r="AE49" s="131"/>
      <c r="AF49" s="124"/>
      <c r="AG49" s="130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112">
        <f t="shared" si="42"/>
        <v>44721</v>
      </c>
      <c r="B50" s="113">
        <f t="shared" ca="1" si="39"/>
        <v>6148424.6459999997</v>
      </c>
      <c r="C50" s="7">
        <f t="shared" si="26"/>
        <v>6000000</v>
      </c>
      <c r="D50" s="86">
        <f t="shared" si="43"/>
        <v>44720</v>
      </c>
      <c r="E50" s="84">
        <f ca="1">IF(D50&lt;$B$1,VLOOKUP(D50,[1]DI!$A$4:$B$15000,2,FALSE),0)</f>
        <v>0.1265</v>
      </c>
      <c r="F50" s="14">
        <f t="shared" ca="1" si="40"/>
        <v>1.0004727899999999</v>
      </c>
      <c r="G50" s="14">
        <f ca="1">(TRUNC(PRODUCT($F$12:$F49),16))</f>
        <v>1.01761982924562</v>
      </c>
      <c r="H50" s="14">
        <f t="shared" si="41"/>
        <v>1</v>
      </c>
      <c r="I50" s="14">
        <f t="shared" ca="1" si="20"/>
        <v>1.0176198299999999</v>
      </c>
      <c r="J50" s="13">
        <f t="shared" si="28"/>
        <v>0.05</v>
      </c>
      <c r="K50" s="33">
        <f>IF(P49&gt;0,VLOOKUP(P49,X$12:AG$150,2),K49)</f>
        <v>44670</v>
      </c>
      <c r="L50" s="2">
        <f t="shared" si="29"/>
        <v>36</v>
      </c>
      <c r="M50" s="17">
        <f t="shared" si="30"/>
        <v>36</v>
      </c>
      <c r="N50" s="12">
        <f t="shared" si="31"/>
        <v>1.006994371</v>
      </c>
      <c r="O50" s="12">
        <f t="shared" ca="1" si="32"/>
        <v>1.0247374410000001</v>
      </c>
      <c r="P50" s="17">
        <f t="shared" si="44"/>
        <v>0</v>
      </c>
      <c r="Q50" s="14">
        <f t="shared" ca="1" si="23"/>
        <v>148424.64600000001</v>
      </c>
      <c r="R50" s="21">
        <f t="shared" si="24"/>
        <v>0</v>
      </c>
      <c r="S50" s="14">
        <f t="shared" si="33"/>
        <v>0</v>
      </c>
      <c r="T50" s="4" t="str">
        <f>IF(P49&gt;0,VLOOKUP(P49,X$12:AG$150,10),T49)</f>
        <v>A+J=</v>
      </c>
      <c r="U50" s="33" t="e">
        <f>IF(P49&gt;0,VLOOKUP(P49,X$12:AG$150,11),U49)</f>
        <v>#REF!</v>
      </c>
      <c r="V50" s="33"/>
      <c r="W50" s="4"/>
      <c r="X50" s="124"/>
      <c r="Y50" s="125"/>
      <c r="Z50" s="127"/>
      <c r="AA50" s="128"/>
      <c r="AB50" s="131"/>
      <c r="AC50" s="131"/>
      <c r="AD50" s="129"/>
      <c r="AE50" s="131"/>
      <c r="AF50" s="124"/>
      <c r="AG50" s="130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112">
        <f t="shared" si="42"/>
        <v>44722</v>
      </c>
      <c r="B51" s="113">
        <f t="shared" ca="1" si="39"/>
        <v>6152522.6339999903</v>
      </c>
      <c r="C51" s="7">
        <f t="shared" si="26"/>
        <v>6000000</v>
      </c>
      <c r="D51" s="86">
        <f t="shared" si="43"/>
        <v>44721</v>
      </c>
      <c r="E51" s="84">
        <f ca="1">IF(D51&lt;$B$1,VLOOKUP(D51,[1]DI!$A$4:$B$15000,2,FALSE),0)</f>
        <v>0.1265</v>
      </c>
      <c r="F51" s="14">
        <f t="shared" ca="1" si="40"/>
        <v>1.0004727899999999</v>
      </c>
      <c r="G51" s="14">
        <f ca="1">(TRUNC(PRODUCT($F$12:$F50),16))</f>
        <v>1.01810094972469</v>
      </c>
      <c r="H51" s="14">
        <f t="shared" si="41"/>
        <v>1</v>
      </c>
      <c r="I51" s="14">
        <f t="shared" ca="1" si="20"/>
        <v>1.01810095</v>
      </c>
      <c r="J51" s="13">
        <f t="shared" si="28"/>
        <v>0.05</v>
      </c>
      <c r="K51" s="33">
        <f>IF(P50&gt;0,VLOOKUP(P50,X$12:AG$150,2),K50)</f>
        <v>44670</v>
      </c>
      <c r="L51" s="2">
        <f t="shared" si="29"/>
        <v>37</v>
      </c>
      <c r="M51" s="17">
        <f t="shared" si="30"/>
        <v>37</v>
      </c>
      <c r="N51" s="12">
        <f t="shared" si="31"/>
        <v>1.007189355</v>
      </c>
      <c r="O51" s="12">
        <f t="shared" ca="1" si="32"/>
        <v>1.0254204389999999</v>
      </c>
      <c r="P51" s="17">
        <f t="shared" si="44"/>
        <v>0</v>
      </c>
      <c r="Q51" s="14">
        <f t="shared" ca="1" si="23"/>
        <v>152522.63399999001</v>
      </c>
      <c r="R51" s="21">
        <f t="shared" si="24"/>
        <v>0</v>
      </c>
      <c r="S51" s="14">
        <f t="shared" si="33"/>
        <v>0</v>
      </c>
      <c r="T51" s="4" t="str">
        <f>IF(P50&gt;0,VLOOKUP(P50,X$12:AG$150,10),T50)</f>
        <v>A+J=</v>
      </c>
      <c r="U51" s="33" t="e">
        <f>IF(P50&gt;0,VLOOKUP(P50,X$12:AG$150,11),U50)</f>
        <v>#REF!</v>
      </c>
      <c r="V51" s="33"/>
      <c r="W51" s="4"/>
      <c r="X51" s="124"/>
      <c r="Y51" s="125"/>
      <c r="Z51" s="127"/>
      <c r="AA51" s="128"/>
      <c r="AB51" s="131"/>
      <c r="AC51" s="131"/>
      <c r="AD51" s="129"/>
      <c r="AE51" s="131"/>
      <c r="AF51" s="124"/>
      <c r="AG51" s="130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112">
        <f t="shared" si="42"/>
        <v>44725</v>
      </c>
      <c r="B52" s="113">
        <f t="shared" ca="1" si="39"/>
        <v>6156623.3820000002</v>
      </c>
      <c r="C52" s="7">
        <f t="shared" si="26"/>
        <v>6000000</v>
      </c>
      <c r="D52" s="86">
        <f t="shared" si="43"/>
        <v>44722</v>
      </c>
      <c r="E52" s="84">
        <f ca="1">IF(D52&lt;$B$1,VLOOKUP(D52,[1]DI!$A$4:$B$15000,2,FALSE),0)</f>
        <v>0.1265</v>
      </c>
      <c r="F52" s="14">
        <f t="shared" ca="1" si="40"/>
        <v>1.0004727899999999</v>
      </c>
      <c r="G52" s="14">
        <f ca="1">(TRUNC(PRODUCT($F$12:$F51),16))</f>
        <v>1.0185822976727099</v>
      </c>
      <c r="H52" s="14">
        <f t="shared" si="41"/>
        <v>1</v>
      </c>
      <c r="I52" s="14">
        <f t="shared" ca="1" si="20"/>
        <v>1.0185823000000001</v>
      </c>
      <c r="J52" s="13">
        <f t="shared" si="28"/>
        <v>0.05</v>
      </c>
      <c r="K52" s="33">
        <f>IF(P51&gt;0,VLOOKUP(P51,X$12:AG$150,2),K51)</f>
        <v>44670</v>
      </c>
      <c r="L52" s="2">
        <f t="shared" si="29"/>
        <v>38</v>
      </c>
      <c r="M52" s="17">
        <f t="shared" si="30"/>
        <v>38</v>
      </c>
      <c r="N52" s="12">
        <f t="shared" si="31"/>
        <v>1.007384378</v>
      </c>
      <c r="O52" s="12">
        <f t="shared" ca="1" si="32"/>
        <v>1.026103897</v>
      </c>
      <c r="P52" s="17">
        <f t="shared" si="44"/>
        <v>0</v>
      </c>
      <c r="Q52" s="14">
        <f t="shared" ca="1" si="23"/>
        <v>156623.38200000001</v>
      </c>
      <c r="R52" s="21">
        <f t="shared" si="24"/>
        <v>0</v>
      </c>
      <c r="S52" s="14">
        <f t="shared" si="33"/>
        <v>0</v>
      </c>
      <c r="T52" s="4" t="str">
        <f>IF(P51&gt;0,VLOOKUP(P51,X$12:AG$150,10),T51)</f>
        <v>A+J=</v>
      </c>
      <c r="U52" s="33" t="e">
        <f>IF(P51&gt;0,VLOOKUP(P51,X$12:AG$150,11),U51)</f>
        <v>#REF!</v>
      </c>
      <c r="V52" s="33"/>
      <c r="W52" s="4"/>
      <c r="X52" s="124"/>
      <c r="Y52" s="125"/>
      <c r="Z52" s="127"/>
      <c r="AA52" s="128"/>
      <c r="AB52" s="131"/>
      <c r="AC52" s="131"/>
      <c r="AD52" s="129"/>
      <c r="AE52" s="131"/>
      <c r="AF52" s="124"/>
      <c r="AG52" s="130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112">
        <f t="shared" si="42"/>
        <v>44726</v>
      </c>
      <c r="B53" s="113">
        <f t="shared" ca="1" si="39"/>
        <v>6160726.8059999999</v>
      </c>
      <c r="C53" s="7">
        <f t="shared" si="26"/>
        <v>6000000</v>
      </c>
      <c r="D53" s="86">
        <f t="shared" si="43"/>
        <v>44725</v>
      </c>
      <c r="E53" s="84">
        <f ca="1">IF(D53&lt;$B$1,VLOOKUP(D53,[1]DI!$A$4:$B$15000,2,FALSE),0)</f>
        <v>0.1265</v>
      </c>
      <c r="F53" s="14">
        <f t="shared" ca="1" si="40"/>
        <v>1.0004727899999999</v>
      </c>
      <c r="G53" s="14">
        <f ca="1">(TRUNC(PRODUCT($F$12:$F52),16))</f>
        <v>1.0190638731972299</v>
      </c>
      <c r="H53" s="14">
        <f t="shared" si="41"/>
        <v>1</v>
      </c>
      <c r="I53" s="14">
        <f t="shared" ca="1" si="20"/>
        <v>1.0190638700000001</v>
      </c>
      <c r="J53" s="13">
        <f t="shared" si="28"/>
        <v>0.05</v>
      </c>
      <c r="K53" s="33">
        <f>IF(P52&gt;0,VLOOKUP(P52,X$12:AG$150,2),K52)</f>
        <v>44670</v>
      </c>
      <c r="L53" s="2">
        <f t="shared" si="29"/>
        <v>39</v>
      </c>
      <c r="M53" s="17">
        <f t="shared" si="30"/>
        <v>39</v>
      </c>
      <c r="N53" s="12">
        <f t="shared" si="31"/>
        <v>1.007579438</v>
      </c>
      <c r="O53" s="12">
        <f t="shared" ca="1" si="32"/>
        <v>1.026787801</v>
      </c>
      <c r="P53" s="17">
        <f t="shared" si="44"/>
        <v>0</v>
      </c>
      <c r="Q53" s="14">
        <f t="shared" ca="1" si="23"/>
        <v>160726.80600000001</v>
      </c>
      <c r="R53" s="21">
        <f t="shared" si="24"/>
        <v>0</v>
      </c>
      <c r="S53" s="14">
        <f t="shared" si="33"/>
        <v>0</v>
      </c>
      <c r="T53" s="4" t="str">
        <f>IF(P52&gt;0,VLOOKUP(P52,X$12:AG$150,10),T52)</f>
        <v>A+J=</v>
      </c>
      <c r="U53" s="33" t="e">
        <f>IF(P52&gt;0,VLOOKUP(P52,X$12:AG$150,11),U52)</f>
        <v>#REF!</v>
      </c>
      <c r="V53" s="33"/>
      <c r="W53" s="4"/>
      <c r="X53" s="124"/>
      <c r="Y53" s="125"/>
      <c r="Z53" s="127"/>
      <c r="AA53" s="128"/>
      <c r="AB53" s="131"/>
      <c r="AC53" s="131"/>
      <c r="AD53" s="129"/>
      <c r="AE53" s="131"/>
      <c r="AF53" s="124"/>
      <c r="AG53" s="130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112">
        <f t="shared" si="42"/>
        <v>44727</v>
      </c>
      <c r="B54" s="113">
        <f t="shared" ca="1" si="39"/>
        <v>6164833.0499999998</v>
      </c>
      <c r="C54" s="7">
        <f t="shared" si="26"/>
        <v>6000000</v>
      </c>
      <c r="D54" s="86">
        <f t="shared" si="43"/>
        <v>44726</v>
      </c>
      <c r="E54" s="84">
        <f ca="1">IF(D54&lt;$B$1,VLOOKUP(D54,[1]DI!$A$4:$B$15000,2,FALSE),0)</f>
        <v>0.1265</v>
      </c>
      <c r="F54" s="14">
        <f t="shared" ca="1" si="40"/>
        <v>1.0004727899999999</v>
      </c>
      <c r="G54" s="14">
        <f ca="1">(TRUNC(PRODUCT($F$12:$F53),16))</f>
        <v>1.0195456764058299</v>
      </c>
      <c r="H54" s="14">
        <f t="shared" si="41"/>
        <v>1</v>
      </c>
      <c r="I54" s="14">
        <f t="shared" ca="1" si="20"/>
        <v>1.01954568</v>
      </c>
      <c r="J54" s="13">
        <f t="shared" si="28"/>
        <v>0.05</v>
      </c>
      <c r="K54" s="33">
        <f>IF(P53&gt;0,VLOOKUP(P53,X$12:AG$150,2),K53)</f>
        <v>44670</v>
      </c>
      <c r="L54" s="2">
        <f t="shared" si="29"/>
        <v>40</v>
      </c>
      <c r="M54" s="17">
        <f t="shared" si="30"/>
        <v>40</v>
      </c>
      <c r="N54" s="12">
        <f t="shared" si="31"/>
        <v>1.0077745360000001</v>
      </c>
      <c r="O54" s="12">
        <f t="shared" ca="1" si="32"/>
        <v>1.027472175</v>
      </c>
      <c r="P54" s="17">
        <f t="shared" si="44"/>
        <v>0</v>
      </c>
      <c r="Q54" s="14">
        <f t="shared" ca="1" si="23"/>
        <v>164833.04999999999</v>
      </c>
      <c r="R54" s="21">
        <f t="shared" si="24"/>
        <v>0</v>
      </c>
      <c r="S54" s="14">
        <f t="shared" si="33"/>
        <v>0</v>
      </c>
      <c r="T54" s="4" t="str">
        <f>IF(P53&gt;0,VLOOKUP(P53,X$12:AG$150,10),T53)</f>
        <v>A+J=</v>
      </c>
      <c r="U54" s="33" t="e">
        <f>IF(P53&gt;0,VLOOKUP(P53,X$12:AG$150,11),U53)</f>
        <v>#REF!</v>
      </c>
      <c r="V54" s="33"/>
      <c r="W54" s="4"/>
      <c r="X54" s="124"/>
      <c r="Y54" s="125"/>
      <c r="Z54" s="127"/>
      <c r="AA54" s="128"/>
      <c r="AB54" s="131"/>
      <c r="AC54" s="131"/>
      <c r="AD54" s="129"/>
      <c r="AE54" s="131"/>
      <c r="AF54" s="124"/>
      <c r="AG54" s="130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112">
        <f t="shared" si="42"/>
        <v>44729</v>
      </c>
      <c r="B55" s="113">
        <f t="shared" ca="1" si="39"/>
        <v>6168941.9759999998</v>
      </c>
      <c r="C55" s="7">
        <f t="shared" si="26"/>
        <v>6000000</v>
      </c>
      <c r="D55" s="86">
        <f t="shared" si="43"/>
        <v>44727</v>
      </c>
      <c r="E55" s="84">
        <f ca="1">IF(D55&lt;$B$1,VLOOKUP(D55,[1]DI!$A$4:$B$15000,2,FALSE),0)</f>
        <v>0.1265</v>
      </c>
      <c r="F55" s="14">
        <f t="shared" ca="1" si="40"/>
        <v>1.0004727899999999</v>
      </c>
      <c r="G55" s="14">
        <f ca="1">(TRUNC(PRODUCT($F$12:$F54),16))</f>
        <v>1.0200277074061801</v>
      </c>
      <c r="H55" s="14">
        <f t="shared" si="41"/>
        <v>1</v>
      </c>
      <c r="I55" s="14">
        <f t="shared" ca="1" si="20"/>
        <v>1.0200277099999999</v>
      </c>
      <c r="J55" s="13">
        <f t="shared" si="28"/>
        <v>0.05</v>
      </c>
      <c r="K55" s="33">
        <f>IF(P54&gt;0,VLOOKUP(P54,X$12:AG$150,2),K54)</f>
        <v>44670</v>
      </c>
      <c r="L55" s="2">
        <f t="shared" si="29"/>
        <v>41</v>
      </c>
      <c r="M55" s="17">
        <f t="shared" si="30"/>
        <v>41</v>
      </c>
      <c r="N55" s="12">
        <f t="shared" si="31"/>
        <v>1.007969672</v>
      </c>
      <c r="O55" s="12">
        <f t="shared" ca="1" si="32"/>
        <v>1.0281569960000001</v>
      </c>
      <c r="P55" s="17">
        <f t="shared" si="44"/>
        <v>0</v>
      </c>
      <c r="Q55" s="14">
        <f t="shared" ca="1" si="23"/>
        <v>168941.976</v>
      </c>
      <c r="R55" s="21">
        <f t="shared" si="24"/>
        <v>0</v>
      </c>
      <c r="S55" s="14">
        <f t="shared" si="33"/>
        <v>0</v>
      </c>
      <c r="T55" s="4" t="str">
        <f>IF(P54&gt;0,VLOOKUP(P54,X$12:AG$150,10),T54)</f>
        <v>A+J=</v>
      </c>
      <c r="U55" s="33" t="e">
        <f>IF(P54&gt;0,VLOOKUP(P54,X$12:AG$150,11),U54)</f>
        <v>#REF!</v>
      </c>
      <c r="V55" s="33"/>
      <c r="W55" s="4"/>
      <c r="X55" s="124"/>
      <c r="Y55" s="125"/>
      <c r="Z55" s="127"/>
      <c r="AA55" s="128"/>
      <c r="AB55" s="131"/>
      <c r="AC55" s="131"/>
      <c r="AD55" s="129"/>
      <c r="AE55" s="131"/>
      <c r="AF55" s="124"/>
      <c r="AG55" s="130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112">
        <f t="shared" si="42"/>
        <v>44732</v>
      </c>
      <c r="B56" s="113">
        <f t="shared" ca="1" si="39"/>
        <v>6173053.6620000005</v>
      </c>
      <c r="C56" s="7">
        <f t="shared" si="26"/>
        <v>6000000</v>
      </c>
      <c r="D56" s="86">
        <f t="shared" si="43"/>
        <v>44729</v>
      </c>
      <c r="E56" s="84">
        <f ca="1">IF(D56&lt;$B$1,VLOOKUP(D56,[1]DI!$A$4:$B$15000,2,FALSE),0)</f>
        <v>0.13150000000000001</v>
      </c>
      <c r="F56" s="14">
        <f t="shared" ca="1" si="40"/>
        <v>1.0004903700000001</v>
      </c>
      <c r="G56" s="14">
        <f ca="1">(TRUNC(PRODUCT($F$12:$F55),16))</f>
        <v>1.02050996630597</v>
      </c>
      <c r="H56" s="14">
        <f t="shared" si="41"/>
        <v>1</v>
      </c>
      <c r="I56" s="14">
        <f t="shared" ca="1" si="20"/>
        <v>1.02050997</v>
      </c>
      <c r="J56" s="13">
        <f t="shared" si="28"/>
        <v>0.05</v>
      </c>
      <c r="K56" s="33">
        <f>IF(P55&gt;0,VLOOKUP(P55,X$12:AG$150,2),K55)</f>
        <v>44670</v>
      </c>
      <c r="L56" s="2">
        <f t="shared" si="29"/>
        <v>42</v>
      </c>
      <c r="M56" s="17">
        <f t="shared" si="30"/>
        <v>42</v>
      </c>
      <c r="N56" s="12">
        <f t="shared" si="31"/>
        <v>1.0081648459999999</v>
      </c>
      <c r="O56" s="12">
        <f t="shared" ca="1" si="32"/>
        <v>1.0288422770000001</v>
      </c>
      <c r="P56" s="17">
        <f t="shared" si="44"/>
        <v>0</v>
      </c>
      <c r="Q56" s="14">
        <f t="shared" ca="1" si="23"/>
        <v>173053.66200000001</v>
      </c>
      <c r="R56" s="21">
        <f t="shared" si="24"/>
        <v>0</v>
      </c>
      <c r="S56" s="14">
        <f t="shared" si="33"/>
        <v>0</v>
      </c>
      <c r="T56" s="4" t="str">
        <f>IF(P55&gt;0,VLOOKUP(P55,X$12:AG$150,10),T55)</f>
        <v>A+J=</v>
      </c>
      <c r="U56" s="33" t="e">
        <f>IF(P55&gt;0,VLOOKUP(P55,X$12:AG$150,11),U55)</f>
        <v>#REF!</v>
      </c>
      <c r="V56" s="33"/>
      <c r="W56" s="4"/>
      <c r="X56" s="124"/>
      <c r="Y56" s="125"/>
      <c r="Z56" s="127"/>
      <c r="AA56" s="128"/>
      <c r="AB56" s="131"/>
      <c r="AC56" s="131"/>
      <c r="AD56" s="129"/>
      <c r="AE56" s="131"/>
      <c r="AF56" s="124"/>
      <c r="AG56" s="130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112">
        <f t="shared" si="42"/>
        <v>44733</v>
      </c>
      <c r="B57" s="113">
        <f t="shared" ca="1" si="39"/>
        <v>6177276.5760000004</v>
      </c>
      <c r="C57" s="7">
        <f t="shared" si="26"/>
        <v>6000000</v>
      </c>
      <c r="D57" s="86">
        <f t="shared" si="43"/>
        <v>44732</v>
      </c>
      <c r="E57" s="84">
        <f ca="1">IF(D57&lt;$B$1,VLOOKUP(D57,[1]DI!$A$4:$B$15000,2,FALSE),0)</f>
        <v>0.13150000000000001</v>
      </c>
      <c r="F57" s="14">
        <f t="shared" ca="1" si="40"/>
        <v>1.0004903700000001</v>
      </c>
      <c r="G57" s="14">
        <f ca="1">(TRUNC(PRODUCT($F$12:$F56),16))</f>
        <v>1.0210103937781401</v>
      </c>
      <c r="H57" s="14">
        <f t="shared" si="41"/>
        <v>1</v>
      </c>
      <c r="I57" s="14">
        <f t="shared" ca="1" si="20"/>
        <v>1.02101039</v>
      </c>
      <c r="J57" s="13">
        <f t="shared" si="28"/>
        <v>0.05</v>
      </c>
      <c r="K57" s="33">
        <f>IF(P56&gt;0,VLOOKUP(P56,X$12:AG$150,2),K56)</f>
        <v>44670</v>
      </c>
      <c r="L57" s="2">
        <f t="shared" si="29"/>
        <v>43</v>
      </c>
      <c r="M57" s="17">
        <f t="shared" si="30"/>
        <v>43</v>
      </c>
      <c r="N57" s="12">
        <f t="shared" si="31"/>
        <v>1.0083600580000001</v>
      </c>
      <c r="O57" s="12">
        <f t="shared" ca="1" si="32"/>
        <v>1.029546096</v>
      </c>
      <c r="P57" s="17">
        <f t="shared" si="44"/>
        <v>0</v>
      </c>
      <c r="Q57" s="14">
        <f t="shared" ca="1" si="23"/>
        <v>177276.576</v>
      </c>
      <c r="R57" s="21">
        <f t="shared" si="24"/>
        <v>0</v>
      </c>
      <c r="S57" s="14">
        <f t="shared" si="33"/>
        <v>0</v>
      </c>
      <c r="T57" s="4" t="str">
        <f>IF(P56&gt;0,VLOOKUP(P56,X$12:AG$150,10),T56)</f>
        <v>A+J=</v>
      </c>
      <c r="U57" s="33" t="e">
        <f>IF(P56&gt;0,VLOOKUP(P56,X$12:AG$150,11),U56)</f>
        <v>#REF!</v>
      </c>
      <c r="V57" s="33"/>
      <c r="W57" s="4"/>
      <c r="X57" s="124"/>
      <c r="Y57" s="125"/>
      <c r="Z57" s="127"/>
      <c r="AA57" s="128"/>
      <c r="AB57" s="131"/>
      <c r="AC57" s="131"/>
      <c r="AD57" s="129"/>
      <c r="AE57" s="131"/>
      <c r="AF57" s="124"/>
      <c r="AG57" s="130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112">
        <f t="shared" si="42"/>
        <v>44734</v>
      </c>
      <c r="B58" s="113">
        <f t="shared" ca="1" si="39"/>
        <v>6181502.466</v>
      </c>
      <c r="C58" s="7">
        <f t="shared" si="26"/>
        <v>6000000</v>
      </c>
      <c r="D58" s="86">
        <f t="shared" si="43"/>
        <v>44733</v>
      </c>
      <c r="E58" s="84">
        <f ca="1">IF(D58&lt;$B$1,VLOOKUP(D58,[1]DI!$A$4:$B$15000,2,FALSE),0)</f>
        <v>0.13150000000000001</v>
      </c>
      <c r="F58" s="14">
        <f t="shared" ca="1" si="40"/>
        <v>1.0004903700000001</v>
      </c>
      <c r="G58" s="14">
        <f ca="1">(TRUNC(PRODUCT($F$12:$F57),16))</f>
        <v>1.0215110666449401</v>
      </c>
      <c r="H58" s="14">
        <f t="shared" si="41"/>
        <v>1</v>
      </c>
      <c r="I58" s="14">
        <f t="shared" ca="1" si="20"/>
        <v>1.0215110700000001</v>
      </c>
      <c r="J58" s="13">
        <f t="shared" si="28"/>
        <v>0.05</v>
      </c>
      <c r="K58" s="33">
        <f>IF(P57&gt;0,VLOOKUP(P57,X$12:AG$150,2),K57)</f>
        <v>44670</v>
      </c>
      <c r="L58" s="2">
        <f t="shared" si="29"/>
        <v>44</v>
      </c>
      <c r="M58" s="17">
        <f t="shared" si="30"/>
        <v>44</v>
      </c>
      <c r="N58" s="12">
        <f t="shared" si="31"/>
        <v>1.008555307</v>
      </c>
      <c r="O58" s="12">
        <f t="shared" ca="1" si="32"/>
        <v>1.0302504109999999</v>
      </c>
      <c r="P58" s="17">
        <f t="shared" si="44"/>
        <v>0</v>
      </c>
      <c r="Q58" s="14">
        <f t="shared" ca="1" si="23"/>
        <v>181502.46599999999</v>
      </c>
      <c r="R58" s="21">
        <f t="shared" si="24"/>
        <v>0</v>
      </c>
      <c r="S58" s="14">
        <f t="shared" si="33"/>
        <v>0</v>
      </c>
      <c r="T58" s="4" t="str">
        <f>IF(P57&gt;0,VLOOKUP(P57,X$12:AG$150,10),T57)</f>
        <v>A+J=</v>
      </c>
      <c r="U58" s="33" t="e">
        <f>IF(P57&gt;0,VLOOKUP(P57,X$12:AG$150,11),U57)</f>
        <v>#REF!</v>
      </c>
      <c r="V58" s="33"/>
      <c r="W58" s="4"/>
      <c r="X58" s="124"/>
      <c r="Y58" s="125"/>
      <c r="Z58" s="127"/>
      <c r="AA58" s="128"/>
      <c r="AB58" s="131"/>
      <c r="AC58" s="131"/>
      <c r="AD58" s="129"/>
      <c r="AE58" s="131"/>
      <c r="AF58" s="124"/>
      <c r="AG58" s="130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112">
        <f t="shared" si="42"/>
        <v>44735</v>
      </c>
      <c r="B59" s="113">
        <f t="shared" ca="1" si="39"/>
        <v>6185731.21199999</v>
      </c>
      <c r="C59" s="7">
        <f t="shared" si="26"/>
        <v>6000000</v>
      </c>
      <c r="D59" s="86">
        <f t="shared" si="43"/>
        <v>44734</v>
      </c>
      <c r="E59" s="84">
        <f ca="1">IF(D59&lt;$B$1,VLOOKUP(D59,[1]DI!$A$4:$B$15000,2,FALSE),0)</f>
        <v>0.13150000000000001</v>
      </c>
      <c r="F59" s="14">
        <f t="shared" ca="1" si="40"/>
        <v>1.0004903700000001</v>
      </c>
      <c r="G59" s="14">
        <f ca="1">(TRUNC(PRODUCT($F$12:$F58),16))</f>
        <v>1.02201198502669</v>
      </c>
      <c r="H59" s="14">
        <f t="shared" si="41"/>
        <v>1</v>
      </c>
      <c r="I59" s="14">
        <f t="shared" ca="1" si="20"/>
        <v>1.02201199</v>
      </c>
      <c r="J59" s="13">
        <f t="shared" si="28"/>
        <v>0.05</v>
      </c>
      <c r="K59" s="33">
        <f>IF(P58&gt;0,VLOOKUP(P58,X$12:AG$150,2),K58)</f>
        <v>44670</v>
      </c>
      <c r="L59" s="2">
        <f t="shared" si="29"/>
        <v>45</v>
      </c>
      <c r="M59" s="17">
        <f t="shared" si="30"/>
        <v>45</v>
      </c>
      <c r="N59" s="12">
        <f t="shared" si="31"/>
        <v>1.0087505939999999</v>
      </c>
      <c r="O59" s="12">
        <f t="shared" ca="1" si="32"/>
        <v>1.0309552019999999</v>
      </c>
      <c r="P59" s="17">
        <f t="shared" si="44"/>
        <v>0</v>
      </c>
      <c r="Q59" s="14">
        <f t="shared" ca="1" si="23"/>
        <v>185731.21199998999</v>
      </c>
      <c r="R59" s="21">
        <f t="shared" si="24"/>
        <v>0</v>
      </c>
      <c r="S59" s="14">
        <f t="shared" si="33"/>
        <v>0</v>
      </c>
      <c r="T59" s="4" t="str">
        <f>IF(P58&gt;0,VLOOKUP(P58,X$12:AG$150,10),T58)</f>
        <v>A+J=</v>
      </c>
      <c r="U59" s="33" t="e">
        <f>IF(P58&gt;0,VLOOKUP(P58,X$12:AG$150,11),U58)</f>
        <v>#REF!</v>
      </c>
      <c r="V59" s="33"/>
      <c r="W59" s="4"/>
      <c r="X59" s="124"/>
      <c r="Y59" s="125"/>
      <c r="Z59" s="127"/>
      <c r="AA59" s="128"/>
      <c r="AB59" s="131"/>
      <c r="AC59" s="131"/>
      <c r="AD59" s="129"/>
      <c r="AE59" s="131"/>
      <c r="AF59" s="124"/>
      <c r="AG59" s="130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112">
        <f t="shared" si="42"/>
        <v>44736</v>
      </c>
      <c r="B60" s="113">
        <f t="shared" ca="1" si="39"/>
        <v>6189962.8200000003</v>
      </c>
      <c r="C60" s="7">
        <f t="shared" si="26"/>
        <v>6000000</v>
      </c>
      <c r="D60" s="86">
        <f t="shared" si="43"/>
        <v>44735</v>
      </c>
      <c r="E60" s="84">
        <f ca="1">IF(D60&lt;$B$1,VLOOKUP(D60,[1]DI!$A$4:$B$15000,2,FALSE),0)</f>
        <v>0.13150000000000001</v>
      </c>
      <c r="F60" s="14">
        <f t="shared" ca="1" si="40"/>
        <v>1.0004903700000001</v>
      </c>
      <c r="G60" s="14">
        <f ca="1">(TRUNC(PRODUCT($F$12:$F59),16))</f>
        <v>1.02251314904379</v>
      </c>
      <c r="H60" s="14">
        <f t="shared" si="41"/>
        <v>1</v>
      </c>
      <c r="I60" s="14">
        <f t="shared" ca="1" si="20"/>
        <v>1.02251315</v>
      </c>
      <c r="J60" s="13">
        <f t="shared" si="28"/>
        <v>0.05</v>
      </c>
      <c r="K60" s="33">
        <f>IF(P59&gt;0,VLOOKUP(P59,X$12:AG$150,2),K59)</f>
        <v>44670</v>
      </c>
      <c r="L60" s="2">
        <f t="shared" si="29"/>
        <v>46</v>
      </c>
      <c r="M60" s="17">
        <f t="shared" si="30"/>
        <v>46</v>
      </c>
      <c r="N60" s="12">
        <f t="shared" si="31"/>
        <v>1.0089459190000001</v>
      </c>
      <c r="O60" s="12">
        <f t="shared" ca="1" si="32"/>
        <v>1.0316604700000001</v>
      </c>
      <c r="P60" s="17">
        <f t="shared" si="44"/>
        <v>0</v>
      </c>
      <c r="Q60" s="14">
        <f t="shared" ca="1" si="23"/>
        <v>189962.82</v>
      </c>
      <c r="R60" s="21">
        <f t="shared" si="24"/>
        <v>0</v>
      </c>
      <c r="S60" s="14">
        <f t="shared" si="33"/>
        <v>0</v>
      </c>
      <c r="T60" s="4" t="str">
        <f>IF(P59&gt;0,VLOOKUP(P59,X$12:AG$150,10),T59)</f>
        <v>A+J=</v>
      </c>
      <c r="U60" s="33" t="e">
        <f>IF(P59&gt;0,VLOOKUP(P59,X$12:AG$150,11),U59)</f>
        <v>#REF!</v>
      </c>
      <c r="V60" s="33"/>
      <c r="W60" s="4"/>
      <c r="X60" s="124"/>
      <c r="Y60" s="125"/>
      <c r="Z60" s="127"/>
      <c r="AA60" s="128"/>
      <c r="AB60" s="131"/>
      <c r="AC60" s="131"/>
      <c r="AD60" s="129"/>
      <c r="AE60" s="131"/>
      <c r="AF60" s="124"/>
      <c r="AG60" s="13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112">
        <f t="shared" si="42"/>
        <v>44739</v>
      </c>
      <c r="B61" s="113">
        <f t="shared" ca="1" si="39"/>
        <v>6194197.3439999996</v>
      </c>
      <c r="C61" s="7">
        <f t="shared" si="26"/>
        <v>6000000</v>
      </c>
      <c r="D61" s="86">
        <f t="shared" si="43"/>
        <v>44736</v>
      </c>
      <c r="E61" s="84">
        <f ca="1">IF(D61&lt;$B$1,VLOOKUP(D61,[1]DI!$A$4:$B$15000,2,FALSE),0)</f>
        <v>0.13150000000000001</v>
      </c>
      <c r="F61" s="14">
        <f t="shared" ca="1" si="40"/>
        <v>1.0004903700000001</v>
      </c>
      <c r="G61" s="14">
        <f ca="1">(TRUNC(PRODUCT($F$12:$F60),16))</f>
        <v>1.0230145588166899</v>
      </c>
      <c r="H61" s="14">
        <f t="shared" si="41"/>
        <v>1</v>
      </c>
      <c r="I61" s="14">
        <f t="shared" ca="1" si="20"/>
        <v>1.02301456</v>
      </c>
      <c r="J61" s="13">
        <f t="shared" si="28"/>
        <v>0.05</v>
      </c>
      <c r="K61" s="33">
        <f>IF(P60&gt;0,VLOOKUP(P60,X$12:AG$150,2),K60)</f>
        <v>44670</v>
      </c>
      <c r="L61" s="2">
        <f t="shared" si="29"/>
        <v>47</v>
      </c>
      <c r="M61" s="17">
        <f t="shared" si="30"/>
        <v>47</v>
      </c>
      <c r="N61" s="12">
        <f t="shared" si="31"/>
        <v>1.009141281</v>
      </c>
      <c r="O61" s="12">
        <f t="shared" ca="1" si="32"/>
        <v>1.032366224</v>
      </c>
      <c r="P61" s="17">
        <f t="shared" si="44"/>
        <v>0</v>
      </c>
      <c r="Q61" s="14">
        <f t="shared" ca="1" si="23"/>
        <v>194197.34400000001</v>
      </c>
      <c r="R61" s="21">
        <f t="shared" si="24"/>
        <v>0</v>
      </c>
      <c r="S61" s="14">
        <f t="shared" si="33"/>
        <v>0</v>
      </c>
      <c r="T61" s="4" t="str">
        <f>IF(P60&gt;0,VLOOKUP(P60,X$12:AG$150,10),T60)</f>
        <v>A+J=</v>
      </c>
      <c r="U61" s="33" t="e">
        <f>IF(P60&gt;0,VLOOKUP(P60,X$12:AG$150,11),U60)</f>
        <v>#REF!</v>
      </c>
      <c r="V61" s="33"/>
      <c r="W61" s="4"/>
      <c r="X61" s="124"/>
      <c r="Y61" s="125"/>
      <c r="Z61" s="127"/>
      <c r="AA61" s="128"/>
      <c r="AB61" s="131"/>
      <c r="AC61" s="131"/>
      <c r="AD61" s="129"/>
      <c r="AE61" s="131"/>
      <c r="AF61" s="124"/>
      <c r="AG61" s="130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112">
        <f t="shared" si="42"/>
        <v>44740</v>
      </c>
      <c r="B62" s="113">
        <f t="shared" ca="1" si="39"/>
        <v>6198434.7299999902</v>
      </c>
      <c r="C62" s="7">
        <f t="shared" si="26"/>
        <v>6000000</v>
      </c>
      <c r="D62" s="86">
        <f t="shared" si="43"/>
        <v>44739</v>
      </c>
      <c r="E62" s="84">
        <f ca="1">IF(D62&lt;$B$1,VLOOKUP(D62,[1]DI!$A$4:$B$15000,2,FALSE),0)</f>
        <v>0.13150000000000001</v>
      </c>
      <c r="F62" s="14">
        <f t="shared" ca="1" si="40"/>
        <v>1.0004903700000001</v>
      </c>
      <c r="G62" s="14">
        <f ca="1">(TRUNC(PRODUCT($F$12:$F61),16))</f>
        <v>1.02351621446589</v>
      </c>
      <c r="H62" s="14">
        <f t="shared" si="41"/>
        <v>1</v>
      </c>
      <c r="I62" s="14">
        <f t="shared" ca="1" si="20"/>
        <v>1.0235162099999999</v>
      </c>
      <c r="J62" s="13">
        <f t="shared" si="28"/>
        <v>0.05</v>
      </c>
      <c r="K62" s="33">
        <f>IF(P61&gt;0,VLOOKUP(P61,X$12:AG$150,2),K61)</f>
        <v>44670</v>
      </c>
      <c r="L62" s="2">
        <f t="shared" si="29"/>
        <v>48</v>
      </c>
      <c r="M62" s="17">
        <f t="shared" si="30"/>
        <v>48</v>
      </c>
      <c r="N62" s="12">
        <f t="shared" si="31"/>
        <v>1.009336682</v>
      </c>
      <c r="O62" s="12">
        <f t="shared" ca="1" si="32"/>
        <v>1.0330724549999999</v>
      </c>
      <c r="P62" s="17">
        <f t="shared" si="44"/>
        <v>0</v>
      </c>
      <c r="Q62" s="14">
        <f t="shared" ca="1" si="23"/>
        <v>198434.72999999</v>
      </c>
      <c r="R62" s="21">
        <f t="shared" si="24"/>
        <v>0</v>
      </c>
      <c r="S62" s="14">
        <f t="shared" si="33"/>
        <v>0</v>
      </c>
      <c r="T62" s="4" t="str">
        <f>IF(P61&gt;0,VLOOKUP(P61,X$12:AG$150,10),T61)</f>
        <v>A+J=</v>
      </c>
      <c r="U62" s="33" t="e">
        <f>IF(P61&gt;0,VLOOKUP(P61,X$12:AG$150,11),U61)</f>
        <v>#REF!</v>
      </c>
      <c r="V62" s="33"/>
      <c r="W62" s="4"/>
      <c r="X62" s="124"/>
      <c r="Y62" s="125"/>
      <c r="Z62" s="127"/>
      <c r="AA62" s="128"/>
      <c r="AB62" s="131"/>
      <c r="AC62" s="131"/>
      <c r="AD62" s="129"/>
      <c r="AE62" s="131"/>
      <c r="AF62" s="124"/>
      <c r="AG62" s="130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112">
        <f t="shared" si="42"/>
        <v>44741</v>
      </c>
      <c r="B63" s="113">
        <f t="shared" ca="1" si="39"/>
        <v>6202675.10399999</v>
      </c>
      <c r="C63" s="7">
        <f t="shared" si="26"/>
        <v>6000000</v>
      </c>
      <c r="D63" s="86">
        <f t="shared" si="43"/>
        <v>44740</v>
      </c>
      <c r="E63" s="84">
        <f ca="1">IF(D63&lt;$B$1,VLOOKUP(D63,[1]DI!$A$4:$B$15000,2,FALSE),0)</f>
        <v>0.13150000000000001</v>
      </c>
      <c r="F63" s="14">
        <f t="shared" ca="1" si="40"/>
        <v>1.0004903700000001</v>
      </c>
      <c r="G63" s="14">
        <f ca="1">(TRUNC(PRODUCT($F$12:$F62),16))</f>
        <v>1.0240181161119799</v>
      </c>
      <c r="H63" s="14">
        <f t="shared" si="41"/>
        <v>1</v>
      </c>
      <c r="I63" s="14">
        <f t="shared" ca="1" si="20"/>
        <v>1.02401812</v>
      </c>
      <c r="J63" s="13">
        <f t="shared" si="28"/>
        <v>0.05</v>
      </c>
      <c r="K63" s="33">
        <f>IF(P62&gt;0,VLOOKUP(P62,X$12:AG$150,2),K62)</f>
        <v>44670</v>
      </c>
      <c r="L63" s="2">
        <f t="shared" si="29"/>
        <v>49</v>
      </c>
      <c r="M63" s="17">
        <f t="shared" si="30"/>
        <v>49</v>
      </c>
      <c r="N63" s="12">
        <f t="shared" si="31"/>
        <v>1.00953212</v>
      </c>
      <c r="O63" s="12">
        <f t="shared" ca="1" si="32"/>
        <v>1.0337791839999999</v>
      </c>
      <c r="P63" s="17">
        <f t="shared" si="44"/>
        <v>0</v>
      </c>
      <c r="Q63" s="14">
        <f t="shared" ca="1" si="23"/>
        <v>202675.10399999001</v>
      </c>
      <c r="R63" s="21">
        <f t="shared" si="24"/>
        <v>0</v>
      </c>
      <c r="S63" s="14">
        <f t="shared" si="33"/>
        <v>0</v>
      </c>
      <c r="T63" s="4" t="str">
        <f>IF(P62&gt;0,VLOOKUP(P62,X$12:AG$150,10),T62)</f>
        <v>A+J=</v>
      </c>
      <c r="U63" s="33" t="e">
        <f>IF(P62&gt;0,VLOOKUP(P62,X$12:AG$150,11),U62)</f>
        <v>#REF!</v>
      </c>
      <c r="V63" s="33"/>
      <c r="W63" s="4"/>
      <c r="X63" s="124"/>
      <c r="Y63" s="125"/>
      <c r="Z63" s="127"/>
      <c r="AA63" s="128"/>
      <c r="AB63" s="131"/>
      <c r="AC63" s="131"/>
      <c r="AD63" s="129"/>
      <c r="AE63" s="131"/>
      <c r="AF63" s="124"/>
      <c r="AG63" s="130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112">
        <f t="shared" si="42"/>
        <v>44742</v>
      </c>
      <c r="B64" s="113">
        <f t="shared" ca="1" si="39"/>
        <v>6206918.2800000003</v>
      </c>
      <c r="C64" s="7">
        <f t="shared" si="26"/>
        <v>6000000</v>
      </c>
      <c r="D64" s="86">
        <f t="shared" si="43"/>
        <v>44741</v>
      </c>
      <c r="E64" s="84">
        <f ca="1">IF(D64&lt;$B$1,VLOOKUP(D64,[1]DI!$A$4:$B$15000,2,FALSE),0)</f>
        <v>0.13150000000000001</v>
      </c>
      <c r="F64" s="14">
        <f t="shared" ca="1" si="40"/>
        <v>1.0004903700000001</v>
      </c>
      <c r="G64" s="14">
        <f ca="1">(TRUNC(PRODUCT($F$12:$F63),16))</f>
        <v>1.0245202638755799</v>
      </c>
      <c r="H64" s="14">
        <f t="shared" si="41"/>
        <v>1</v>
      </c>
      <c r="I64" s="14">
        <f t="shared" ca="1" si="20"/>
        <v>1.0245202600000001</v>
      </c>
      <c r="J64" s="13">
        <f t="shared" si="28"/>
        <v>0.05</v>
      </c>
      <c r="K64" s="33">
        <f>IF(P63&gt;0,VLOOKUP(P63,X$12:AG$150,2),K63)</f>
        <v>44670</v>
      </c>
      <c r="L64" s="2">
        <f t="shared" si="29"/>
        <v>50</v>
      </c>
      <c r="M64" s="17">
        <f t="shared" si="30"/>
        <v>50</v>
      </c>
      <c r="N64" s="12">
        <f t="shared" si="31"/>
        <v>1.0097275969999999</v>
      </c>
      <c r="O64" s="12">
        <f t="shared" ca="1" si="32"/>
        <v>1.0344863799999999</v>
      </c>
      <c r="P64" s="17">
        <f t="shared" si="44"/>
        <v>0</v>
      </c>
      <c r="Q64" s="14">
        <f t="shared" ca="1" si="23"/>
        <v>206918.28</v>
      </c>
      <c r="R64" s="21">
        <f t="shared" si="24"/>
        <v>0</v>
      </c>
      <c r="S64" s="14">
        <f t="shared" si="33"/>
        <v>0</v>
      </c>
      <c r="T64" s="4" t="str">
        <f>IF(P63&gt;0,VLOOKUP(P63,X$12:AG$150,10),T63)</f>
        <v>A+J=</v>
      </c>
      <c r="U64" s="33" t="e">
        <f>IF(P63&gt;0,VLOOKUP(P63,X$12:AG$150,11),U63)</f>
        <v>#REF!</v>
      </c>
      <c r="V64" s="33"/>
      <c r="W64" s="4"/>
      <c r="X64" s="124"/>
      <c r="Y64" s="125"/>
      <c r="Z64" s="127"/>
      <c r="AA64" s="128"/>
      <c r="AB64" s="131"/>
      <c r="AC64" s="131"/>
      <c r="AD64" s="129"/>
      <c r="AE64" s="131"/>
      <c r="AF64" s="124"/>
      <c r="AG64" s="130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112">
        <f t="shared" si="42"/>
        <v>44743</v>
      </c>
      <c r="B65" s="113">
        <f t="shared" ca="1" si="39"/>
        <v>6211164.4440000001</v>
      </c>
      <c r="C65" s="7">
        <f t="shared" si="26"/>
        <v>6000000</v>
      </c>
      <c r="D65" s="86">
        <f t="shared" si="43"/>
        <v>44742</v>
      </c>
      <c r="E65" s="84">
        <f ca="1">IF(D65&lt;$B$1,VLOOKUP(D65,[1]DI!$A$4:$B$15000,2,FALSE),0)</f>
        <v>0.13150000000000001</v>
      </c>
      <c r="F65" s="14">
        <f t="shared" ca="1" si="40"/>
        <v>1.0004903700000001</v>
      </c>
      <c r="G65" s="14">
        <f ca="1">(TRUNC(PRODUCT($F$12:$F64),16))</f>
        <v>1.02502265787738</v>
      </c>
      <c r="H65" s="14">
        <f t="shared" si="41"/>
        <v>1</v>
      </c>
      <c r="I65" s="14">
        <f t="shared" ca="1" si="20"/>
        <v>1.0250226600000001</v>
      </c>
      <c r="J65" s="13">
        <f t="shared" si="28"/>
        <v>0.05</v>
      </c>
      <c r="K65" s="33">
        <f>IF(P64&gt;0,VLOOKUP(P64,X$12:AG$150,2),K64)</f>
        <v>44670</v>
      </c>
      <c r="L65" s="2">
        <f t="shared" si="29"/>
        <v>51</v>
      </c>
      <c r="M65" s="17">
        <f t="shared" si="30"/>
        <v>51</v>
      </c>
      <c r="N65" s="12">
        <f t="shared" si="31"/>
        <v>1.009923111</v>
      </c>
      <c r="O65" s="12">
        <f t="shared" ca="1" si="32"/>
        <v>1.0351940740000001</v>
      </c>
      <c r="P65" s="17">
        <f t="shared" si="44"/>
        <v>0</v>
      </c>
      <c r="Q65" s="14">
        <f t="shared" ca="1" si="23"/>
        <v>211164.44399999999</v>
      </c>
      <c r="R65" s="21">
        <f t="shared" si="24"/>
        <v>0</v>
      </c>
      <c r="S65" s="14">
        <f t="shared" si="33"/>
        <v>0</v>
      </c>
      <c r="T65" s="4" t="str">
        <f>IF(P64&gt;0,VLOOKUP(P64,X$12:AG$150,10),T64)</f>
        <v>A+J=</v>
      </c>
      <c r="U65" s="33" t="e">
        <f>IF(P64&gt;0,VLOOKUP(P64,X$12:AG$150,11),U64)</f>
        <v>#REF!</v>
      </c>
      <c r="V65" s="33"/>
      <c r="W65" s="4"/>
      <c r="X65" s="124"/>
      <c r="Y65" s="125"/>
      <c r="Z65" s="127"/>
      <c r="AA65" s="128"/>
      <c r="AB65" s="131"/>
      <c r="AC65" s="131"/>
      <c r="AD65" s="129"/>
      <c r="AE65" s="131"/>
      <c r="AF65" s="124"/>
      <c r="AG65" s="130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112">
        <f t="shared" si="42"/>
        <v>44746</v>
      </c>
      <c r="B66" s="113">
        <f t="shared" ca="1" si="39"/>
        <v>6215413.4699999997</v>
      </c>
      <c r="C66" s="7">
        <f t="shared" si="26"/>
        <v>6000000</v>
      </c>
      <c r="D66" s="86">
        <f t="shared" si="43"/>
        <v>44743</v>
      </c>
      <c r="E66" s="84">
        <f ca="1">IF(D66&lt;$B$1,VLOOKUP(D66,[1]DI!$A$4:$B$15000,2,FALSE),0)</f>
        <v>0.13150000000000001</v>
      </c>
      <c r="F66" s="14">
        <f t="shared" ca="1" si="40"/>
        <v>1.0004903700000001</v>
      </c>
      <c r="G66" s="14">
        <f ca="1">(TRUNC(PRODUCT($F$12:$F65),16))</f>
        <v>1.02552529823812</v>
      </c>
      <c r="H66" s="14">
        <f t="shared" si="41"/>
        <v>1</v>
      </c>
      <c r="I66" s="14">
        <f t="shared" ca="1" si="20"/>
        <v>1.0255253</v>
      </c>
      <c r="J66" s="13">
        <f t="shared" si="28"/>
        <v>0.05</v>
      </c>
      <c r="K66" s="33">
        <f>IF(P65&gt;0,VLOOKUP(P65,X$12:AG$150,2),K65)</f>
        <v>44670</v>
      </c>
      <c r="L66" s="2">
        <f t="shared" si="29"/>
        <v>52</v>
      </c>
      <c r="M66" s="17">
        <f t="shared" si="30"/>
        <v>52</v>
      </c>
      <c r="N66" s="12">
        <f t="shared" si="31"/>
        <v>1.0101186630000001</v>
      </c>
      <c r="O66" s="12">
        <f t="shared" ca="1" si="32"/>
        <v>1.0359022449999999</v>
      </c>
      <c r="P66" s="17">
        <f t="shared" si="44"/>
        <v>0</v>
      </c>
      <c r="Q66" s="14">
        <f t="shared" ca="1" si="23"/>
        <v>215413.47</v>
      </c>
      <c r="R66" s="21">
        <f t="shared" si="24"/>
        <v>0</v>
      </c>
      <c r="S66" s="14">
        <f t="shared" si="33"/>
        <v>0</v>
      </c>
      <c r="T66" s="4" t="str">
        <f>IF(P65&gt;0,VLOOKUP(P65,X$12:AG$150,10),T65)</f>
        <v>A+J=</v>
      </c>
      <c r="U66" s="33" t="e">
        <f>IF(P65&gt;0,VLOOKUP(P65,X$12:AG$150,11),U65)</f>
        <v>#REF!</v>
      </c>
      <c r="V66" s="33"/>
      <c r="W66" s="4"/>
      <c r="X66" s="124"/>
      <c r="Y66" s="125"/>
      <c r="Z66" s="127"/>
      <c r="AA66" s="128"/>
      <c r="AB66" s="131"/>
      <c r="AC66" s="131"/>
      <c r="AD66" s="129"/>
      <c r="AE66" s="131"/>
      <c r="AF66" s="124"/>
      <c r="AG66" s="130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112">
        <f t="shared" si="42"/>
        <v>44747</v>
      </c>
      <c r="B67" s="113">
        <f t="shared" ca="1" si="39"/>
        <v>6219665.4179999996</v>
      </c>
      <c r="C67" s="7">
        <f t="shared" si="26"/>
        <v>6000000</v>
      </c>
      <c r="D67" s="86">
        <f t="shared" si="43"/>
        <v>44746</v>
      </c>
      <c r="E67" s="84">
        <f ca="1">IF(D67&lt;$B$1,VLOOKUP(D67,[1]DI!$A$4:$B$15000,2,FALSE),0)</f>
        <v>0.13150000000000001</v>
      </c>
      <c r="F67" s="14">
        <f t="shared" ca="1" si="40"/>
        <v>1.0004903700000001</v>
      </c>
      <c r="G67" s="14">
        <f ca="1">(TRUNC(PRODUCT($F$12:$F66),16))</f>
        <v>1.0260281850786199</v>
      </c>
      <c r="H67" s="14">
        <f t="shared" si="41"/>
        <v>1</v>
      </c>
      <c r="I67" s="14">
        <f t="shared" ca="1" si="20"/>
        <v>1.0260281899999999</v>
      </c>
      <c r="J67" s="13">
        <f t="shared" si="28"/>
        <v>0.05</v>
      </c>
      <c r="K67" s="33">
        <f>IF(P66&gt;0,VLOOKUP(P66,X$12:AG$150,2),K66)</f>
        <v>44670</v>
      </c>
      <c r="L67" s="2">
        <f t="shared" si="29"/>
        <v>53</v>
      </c>
      <c r="M67" s="17">
        <f t="shared" si="30"/>
        <v>53</v>
      </c>
      <c r="N67" s="12">
        <f t="shared" si="31"/>
        <v>1.0103142519999999</v>
      </c>
      <c r="O67" s="12">
        <f t="shared" ca="1" si="32"/>
        <v>1.0366109029999999</v>
      </c>
      <c r="P67" s="17">
        <f t="shared" si="44"/>
        <v>0</v>
      </c>
      <c r="Q67" s="14">
        <f t="shared" ca="1" si="23"/>
        <v>219665.41800000001</v>
      </c>
      <c r="R67" s="21">
        <f t="shared" si="24"/>
        <v>0</v>
      </c>
      <c r="S67" s="14">
        <f t="shared" si="33"/>
        <v>0</v>
      </c>
      <c r="T67" s="4" t="str">
        <f>IF(P66&gt;0,VLOOKUP(P66,X$12:AG$150,10),T66)</f>
        <v>A+J=</v>
      </c>
      <c r="U67" s="33" t="e">
        <f>IF(P66&gt;0,VLOOKUP(P66,X$12:AG$150,11),U66)</f>
        <v>#REF!</v>
      </c>
      <c r="V67" s="33"/>
      <c r="W67" s="4"/>
      <c r="X67" s="124"/>
      <c r="Y67" s="125"/>
      <c r="Z67" s="127"/>
      <c r="AA67" s="128"/>
      <c r="AB67" s="131"/>
      <c r="AC67" s="131"/>
      <c r="AD67" s="129"/>
      <c r="AE67" s="131"/>
      <c r="AF67" s="124"/>
      <c r="AG67" s="130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112">
        <f t="shared" si="42"/>
        <v>44748</v>
      </c>
      <c r="B68" s="113">
        <f t="shared" ca="1" si="39"/>
        <v>6223920.2460000003</v>
      </c>
      <c r="C68" s="7">
        <f t="shared" si="26"/>
        <v>6000000</v>
      </c>
      <c r="D68" s="86">
        <f t="shared" si="43"/>
        <v>44747</v>
      </c>
      <c r="E68" s="84">
        <f ca="1">IF(D68&lt;$B$1,VLOOKUP(D68,[1]DI!$A$4:$B$15000,2,FALSE),0)</f>
        <v>0.13150000000000001</v>
      </c>
      <c r="F68" s="14">
        <f t="shared" ca="1" si="40"/>
        <v>1.0004903700000001</v>
      </c>
      <c r="G68" s="14">
        <f ca="1">(TRUNC(PRODUCT($F$12:$F67),16))</f>
        <v>1.02653131851973</v>
      </c>
      <c r="H68" s="14">
        <f t="shared" si="41"/>
        <v>1</v>
      </c>
      <c r="I68" s="14">
        <f t="shared" ca="1" si="20"/>
        <v>1.0265313199999999</v>
      </c>
      <c r="J68" s="13">
        <f t="shared" si="28"/>
        <v>0.05</v>
      </c>
      <c r="K68" s="33">
        <f>IF(P67&gt;0,VLOOKUP(P67,X$12:AG$150,2),K67)</f>
        <v>44670</v>
      </c>
      <c r="L68" s="2">
        <f t="shared" si="29"/>
        <v>54</v>
      </c>
      <c r="M68" s="17">
        <f t="shared" si="30"/>
        <v>54</v>
      </c>
      <c r="N68" s="12">
        <f t="shared" si="31"/>
        <v>1.0105098800000001</v>
      </c>
      <c r="O68" s="12">
        <f t="shared" ca="1" si="32"/>
        <v>1.0373200410000001</v>
      </c>
      <c r="P68" s="17">
        <f t="shared" si="44"/>
        <v>0</v>
      </c>
      <c r="Q68" s="14">
        <f t="shared" ca="1" si="23"/>
        <v>223920.24600000001</v>
      </c>
      <c r="R68" s="21">
        <f t="shared" si="24"/>
        <v>0</v>
      </c>
      <c r="S68" s="14">
        <f t="shared" si="33"/>
        <v>0</v>
      </c>
      <c r="T68" s="4" t="str">
        <f>IF(P67&gt;0,VLOOKUP(P67,X$12:AG$150,10),T67)</f>
        <v>A+J=</v>
      </c>
      <c r="U68" s="33" t="e">
        <f>IF(P67&gt;0,VLOOKUP(P67,X$12:AG$150,11),U67)</f>
        <v>#REF!</v>
      </c>
      <c r="V68" s="33"/>
      <c r="W68" s="4"/>
      <c r="X68" s="124"/>
      <c r="Y68" s="125"/>
      <c r="Z68" s="127"/>
      <c r="AA68" s="128"/>
      <c r="AB68" s="131"/>
      <c r="AC68" s="131"/>
      <c r="AD68" s="129"/>
      <c r="AE68" s="131"/>
      <c r="AF68" s="124"/>
      <c r="AG68" s="130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112">
        <f t="shared" si="42"/>
        <v>44749</v>
      </c>
      <c r="B69" s="113">
        <f t="shared" ca="1" si="39"/>
        <v>6228178.0020000003</v>
      </c>
      <c r="C69" s="7">
        <f t="shared" si="26"/>
        <v>6000000</v>
      </c>
      <c r="D69" s="86">
        <f t="shared" si="43"/>
        <v>44748</v>
      </c>
      <c r="E69" s="84">
        <f ca="1">IF(D69&lt;$B$1,VLOOKUP(D69,[1]DI!$A$4:$B$15000,2,FALSE),0)</f>
        <v>0.13150000000000001</v>
      </c>
      <c r="F69" s="14">
        <f t="shared" ca="1" si="40"/>
        <v>1.0004903700000001</v>
      </c>
      <c r="G69" s="14">
        <f ca="1">(TRUNC(PRODUCT($F$12:$F68),16))</f>
        <v>1.0270346986823999</v>
      </c>
      <c r="H69" s="14">
        <f t="shared" si="41"/>
        <v>1</v>
      </c>
      <c r="I69" s="14">
        <f t="shared" ca="1" si="20"/>
        <v>1.0270347</v>
      </c>
      <c r="J69" s="13">
        <f t="shared" si="28"/>
        <v>0.05</v>
      </c>
      <c r="K69" s="33">
        <f>IF(P68&gt;0,VLOOKUP(P68,X$12:AG$150,2),K68)</f>
        <v>44670</v>
      </c>
      <c r="L69" s="2">
        <f t="shared" si="29"/>
        <v>55</v>
      </c>
      <c r="M69" s="17">
        <f t="shared" si="30"/>
        <v>55</v>
      </c>
      <c r="N69" s="12">
        <f t="shared" si="31"/>
        <v>1.0107055460000001</v>
      </c>
      <c r="O69" s="12">
        <f t="shared" ca="1" si="32"/>
        <v>1.038029667</v>
      </c>
      <c r="P69" s="17">
        <f t="shared" si="44"/>
        <v>0</v>
      </c>
      <c r="Q69" s="14">
        <f t="shared" ca="1" si="23"/>
        <v>228178.00200000001</v>
      </c>
      <c r="R69" s="21">
        <f t="shared" si="24"/>
        <v>0</v>
      </c>
      <c r="S69" s="14">
        <f t="shared" si="33"/>
        <v>0</v>
      </c>
      <c r="T69" s="4" t="str">
        <f>IF(P68&gt;0,VLOOKUP(P68,X$12:AG$150,10),T68)</f>
        <v>A+J=</v>
      </c>
      <c r="U69" s="33" t="e">
        <f>IF(P68&gt;0,VLOOKUP(P68,X$12:AG$150,11),U68)</f>
        <v>#REF!</v>
      </c>
      <c r="V69" s="33"/>
      <c r="W69" s="4"/>
      <c r="X69" s="124"/>
      <c r="Y69" s="125"/>
      <c r="Z69" s="127"/>
      <c r="AA69" s="128"/>
      <c r="AB69" s="131"/>
      <c r="AC69" s="131"/>
      <c r="AD69" s="129"/>
      <c r="AE69" s="131"/>
      <c r="AF69" s="124"/>
      <c r="AG69" s="130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112">
        <f t="shared" si="42"/>
        <v>44750</v>
      </c>
      <c r="B70" s="113">
        <f t="shared" ca="1" si="39"/>
        <v>6232438.6859999998</v>
      </c>
      <c r="C70" s="7">
        <f t="shared" si="26"/>
        <v>6000000</v>
      </c>
      <c r="D70" s="86">
        <f t="shared" si="43"/>
        <v>44749</v>
      </c>
      <c r="E70" s="84">
        <f ca="1">IF(D70&lt;$B$1,VLOOKUP(D70,[1]DI!$A$4:$B$15000,2,FALSE),0)</f>
        <v>0.13150000000000001</v>
      </c>
      <c r="F70" s="14">
        <f t="shared" ca="1" si="40"/>
        <v>1.0004903700000001</v>
      </c>
      <c r="G70" s="14">
        <f ca="1">(TRUNC(PRODUCT($F$12:$F69),16))</f>
        <v>1.0275383256875901</v>
      </c>
      <c r="H70" s="14">
        <f t="shared" si="41"/>
        <v>1</v>
      </c>
      <c r="I70" s="14">
        <f t="shared" ca="1" si="20"/>
        <v>1.0275383300000001</v>
      </c>
      <c r="J70" s="13">
        <f t="shared" si="28"/>
        <v>0.05</v>
      </c>
      <c r="K70" s="33">
        <f>IF(P69&gt;0,VLOOKUP(P69,X$12:AG$150,2),K69)</f>
        <v>44670</v>
      </c>
      <c r="L70" s="2">
        <f t="shared" si="29"/>
        <v>56</v>
      </c>
      <c r="M70" s="17">
        <f t="shared" si="30"/>
        <v>56</v>
      </c>
      <c r="N70" s="12">
        <f t="shared" si="31"/>
        <v>1.010901249</v>
      </c>
      <c r="O70" s="12">
        <f t="shared" ca="1" si="32"/>
        <v>1.0387397810000001</v>
      </c>
      <c r="P70" s="17">
        <f t="shared" si="44"/>
        <v>0</v>
      </c>
      <c r="Q70" s="14">
        <f t="shared" ca="1" si="23"/>
        <v>232438.68599999999</v>
      </c>
      <c r="R70" s="21">
        <f t="shared" si="24"/>
        <v>0</v>
      </c>
      <c r="S70" s="14">
        <f t="shared" si="33"/>
        <v>0</v>
      </c>
      <c r="T70" s="4" t="str">
        <f>IF(P69&gt;0,VLOOKUP(P69,X$12:AG$150,10),T69)</f>
        <v>A+J=</v>
      </c>
      <c r="U70" s="33" t="e">
        <f>IF(P69&gt;0,VLOOKUP(P69,X$12:AG$150,11),U69)</f>
        <v>#REF!</v>
      </c>
      <c r="V70" s="33"/>
      <c r="W70" s="4"/>
      <c r="X70" s="124"/>
      <c r="Y70" s="125"/>
      <c r="Z70" s="127"/>
      <c r="AA70" s="128"/>
      <c r="AB70" s="131"/>
      <c r="AC70" s="131"/>
      <c r="AD70" s="129"/>
      <c r="AE70" s="131"/>
      <c r="AF70" s="124"/>
      <c r="AG70" s="130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112">
        <f t="shared" si="42"/>
        <v>44753</v>
      </c>
      <c r="B71" s="113">
        <f t="shared" ca="1" si="39"/>
        <v>6236702.2439999999</v>
      </c>
      <c r="C71" s="7">
        <f t="shared" si="26"/>
        <v>6000000</v>
      </c>
      <c r="D71" s="86">
        <f t="shared" si="43"/>
        <v>44750</v>
      </c>
      <c r="E71" s="84">
        <f ca="1">IF(D71&lt;$B$1,VLOOKUP(D71,[1]DI!$A$4:$B$15000,2,FALSE),0)</f>
        <v>0.13150000000000001</v>
      </c>
      <c r="F71" s="14">
        <f t="shared" ca="1" si="40"/>
        <v>1.0004903700000001</v>
      </c>
      <c r="G71" s="14">
        <f ca="1">(TRUNC(PRODUCT($F$12:$F70),16))</f>
        <v>1.02804219965636</v>
      </c>
      <c r="H71" s="14">
        <f t="shared" si="41"/>
        <v>1</v>
      </c>
      <c r="I71" s="14">
        <f t="shared" ca="1" si="20"/>
        <v>1.0280422</v>
      </c>
      <c r="J71" s="13">
        <f t="shared" si="28"/>
        <v>0.05</v>
      </c>
      <c r="K71" s="33">
        <f>IF(P70&gt;0,VLOOKUP(P70,X$12:AG$150,2),K70)</f>
        <v>44670</v>
      </c>
      <c r="L71" s="2">
        <f t="shared" si="29"/>
        <v>57</v>
      </c>
      <c r="M71" s="17">
        <f t="shared" si="30"/>
        <v>57</v>
      </c>
      <c r="N71" s="12">
        <f t="shared" si="31"/>
        <v>1.01109699</v>
      </c>
      <c r="O71" s="12">
        <f t="shared" ca="1" si="32"/>
        <v>1.0394503740000001</v>
      </c>
      <c r="P71" s="17">
        <f t="shared" si="44"/>
        <v>0</v>
      </c>
      <c r="Q71" s="14">
        <f t="shared" ca="1" si="23"/>
        <v>236702.24400000001</v>
      </c>
      <c r="R71" s="21">
        <f t="shared" si="24"/>
        <v>0</v>
      </c>
      <c r="S71" s="14">
        <f t="shared" si="33"/>
        <v>0</v>
      </c>
      <c r="T71" s="4" t="str">
        <f>IF(P70&gt;0,VLOOKUP(P70,X$12:AG$150,10),T70)</f>
        <v>A+J=</v>
      </c>
      <c r="U71" s="33" t="e">
        <f>IF(P70&gt;0,VLOOKUP(P70,X$12:AG$150,11),U70)</f>
        <v>#REF!</v>
      </c>
      <c r="V71" s="33"/>
      <c r="W71" s="4"/>
      <c r="X71" s="124"/>
      <c r="Y71" s="125"/>
      <c r="Z71" s="127"/>
      <c r="AA71" s="128"/>
      <c r="AB71" s="131"/>
      <c r="AC71" s="131"/>
      <c r="AD71" s="129"/>
      <c r="AE71" s="131"/>
      <c r="AF71" s="124"/>
      <c r="AG71" s="130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112">
        <f t="shared" si="42"/>
        <v>44754</v>
      </c>
      <c r="B72" s="113">
        <f t="shared" ca="1" si="39"/>
        <v>6240968.7419999996</v>
      </c>
      <c r="C72" s="7">
        <f t="shared" si="26"/>
        <v>6000000</v>
      </c>
      <c r="D72" s="86">
        <f t="shared" si="43"/>
        <v>44753</v>
      </c>
      <c r="E72" s="84">
        <f ca="1">IF(D72&lt;$B$1,VLOOKUP(D72,[1]DI!$A$4:$B$15000,2,FALSE),0)</f>
        <v>0.13150000000000001</v>
      </c>
      <c r="F72" s="14">
        <f t="shared" ca="1" si="40"/>
        <v>1.0004903700000001</v>
      </c>
      <c r="G72" s="14">
        <f ca="1">(TRUNC(PRODUCT($F$12:$F71),16))</f>
        <v>1.0285463207098</v>
      </c>
      <c r="H72" s="14">
        <f t="shared" si="41"/>
        <v>1</v>
      </c>
      <c r="I72" s="14">
        <f t="shared" ca="1" si="20"/>
        <v>1.02854632</v>
      </c>
      <c r="J72" s="13">
        <f t="shared" si="28"/>
        <v>0.05</v>
      </c>
      <c r="K72" s="33">
        <f>IF(P71&gt;0,VLOOKUP(P71,X$12:AG$150,2),K71)</f>
        <v>44670</v>
      </c>
      <c r="L72" s="2">
        <f t="shared" si="29"/>
        <v>58</v>
      </c>
      <c r="M72" s="17">
        <f t="shared" si="30"/>
        <v>58</v>
      </c>
      <c r="N72" s="12">
        <f t="shared" si="31"/>
        <v>1.0112927700000001</v>
      </c>
      <c r="O72" s="12">
        <f t="shared" ca="1" si="32"/>
        <v>1.040161457</v>
      </c>
      <c r="P72" s="17">
        <f t="shared" si="44"/>
        <v>0</v>
      </c>
      <c r="Q72" s="14">
        <f t="shared" ca="1" si="23"/>
        <v>240968.742</v>
      </c>
      <c r="R72" s="21">
        <f t="shared" si="24"/>
        <v>0</v>
      </c>
      <c r="S72" s="14">
        <f t="shared" si="33"/>
        <v>0</v>
      </c>
      <c r="T72" s="4" t="str">
        <f>IF(P71&gt;0,VLOOKUP(P71,X$12:AG$150,10),T71)</f>
        <v>A+J=</v>
      </c>
      <c r="U72" s="33" t="e">
        <f>IF(P71&gt;0,VLOOKUP(P71,X$12:AG$150,11),U71)</f>
        <v>#REF!</v>
      </c>
      <c r="V72" s="33"/>
      <c r="W72" s="4"/>
      <c r="X72" s="124"/>
      <c r="Y72" s="125"/>
      <c r="Z72" s="127"/>
      <c r="AA72" s="128"/>
      <c r="AB72" s="131"/>
      <c r="AC72" s="131"/>
      <c r="AD72" s="129"/>
      <c r="AE72" s="131"/>
      <c r="AF72" s="124"/>
      <c r="AG72" s="130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112">
        <f t="shared" si="42"/>
        <v>44755</v>
      </c>
      <c r="B73" s="113">
        <f t="shared" ca="1" si="39"/>
        <v>6245238.1679999996</v>
      </c>
      <c r="C73" s="7">
        <f t="shared" si="26"/>
        <v>6000000</v>
      </c>
      <c r="D73" s="86">
        <f t="shared" si="43"/>
        <v>44754</v>
      </c>
      <c r="E73" s="84">
        <f ca="1">IF(D73&lt;$B$1,VLOOKUP(D73,[1]DI!$A$4:$B$15000,2,FALSE),0)</f>
        <v>0.13150000000000001</v>
      </c>
      <c r="F73" s="14">
        <f t="shared" ca="1" si="40"/>
        <v>1.0004903700000001</v>
      </c>
      <c r="G73" s="14">
        <f ca="1">(TRUNC(PRODUCT($F$12:$F72),16))</f>
        <v>1.02905068896909</v>
      </c>
      <c r="H73" s="14">
        <f t="shared" si="41"/>
        <v>1</v>
      </c>
      <c r="I73" s="14">
        <f t="shared" ca="1" si="20"/>
        <v>1.02905069</v>
      </c>
      <c r="J73" s="13">
        <f t="shared" si="28"/>
        <v>0.05</v>
      </c>
      <c r="K73" s="33">
        <f>IF(P72&gt;0,VLOOKUP(P72,X$12:AG$150,2),K72)</f>
        <v>44670</v>
      </c>
      <c r="L73" s="2">
        <f t="shared" si="29"/>
        <v>59</v>
      </c>
      <c r="M73" s="17">
        <f t="shared" si="30"/>
        <v>59</v>
      </c>
      <c r="N73" s="12">
        <f t="shared" si="31"/>
        <v>1.0114885870000001</v>
      </c>
      <c r="O73" s="12">
        <f t="shared" ca="1" si="32"/>
        <v>1.040873028</v>
      </c>
      <c r="P73" s="17">
        <f t="shared" si="44"/>
        <v>0</v>
      </c>
      <c r="Q73" s="14">
        <f t="shared" ca="1" si="23"/>
        <v>245238.16800000001</v>
      </c>
      <c r="R73" s="21">
        <f t="shared" si="24"/>
        <v>0</v>
      </c>
      <c r="S73" s="14">
        <f t="shared" si="33"/>
        <v>0</v>
      </c>
      <c r="T73" s="4" t="str">
        <f>IF(P72&gt;0,VLOOKUP(P72,X$12:AG$150,10),T72)</f>
        <v>A+J=</v>
      </c>
      <c r="U73" s="33" t="e">
        <f>IF(P72&gt;0,VLOOKUP(P72,X$12:AG$150,11),U72)</f>
        <v>#REF!</v>
      </c>
      <c r="V73" s="33"/>
      <c r="W73" s="4"/>
      <c r="X73" s="124"/>
      <c r="Y73" s="125"/>
      <c r="Z73" s="127"/>
      <c r="AA73" s="128"/>
      <c r="AB73" s="131"/>
      <c r="AC73" s="131"/>
      <c r="AD73" s="129"/>
      <c r="AE73" s="131"/>
      <c r="AF73" s="124"/>
      <c r="AG73" s="130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112">
        <f t="shared" si="42"/>
        <v>44756</v>
      </c>
      <c r="B74" s="113">
        <f t="shared" ca="1" si="39"/>
        <v>6249510.4740000004</v>
      </c>
      <c r="C74" s="7">
        <f t="shared" si="26"/>
        <v>6000000</v>
      </c>
      <c r="D74" s="86">
        <f t="shared" si="43"/>
        <v>44755</v>
      </c>
      <c r="E74" s="84">
        <f ca="1">IF(D74&lt;$B$1,VLOOKUP(D74,[1]DI!$A$4:$B$15000,2,FALSE),0)</f>
        <v>0.13150000000000001</v>
      </c>
      <c r="F74" s="14">
        <f t="shared" ca="1" si="40"/>
        <v>1.0004903700000001</v>
      </c>
      <c r="G74" s="14">
        <f ca="1">(TRUNC(PRODUCT($F$12:$F73),16))</f>
        <v>1.02955530455544</v>
      </c>
      <c r="H74" s="14">
        <f t="shared" si="41"/>
        <v>1</v>
      </c>
      <c r="I74" s="14">
        <f t="shared" ca="1" si="20"/>
        <v>1.0295553</v>
      </c>
      <c r="J74" s="13">
        <f t="shared" si="28"/>
        <v>0.05</v>
      </c>
      <c r="K74" s="33">
        <f>IF(P73&gt;0,VLOOKUP(P73,X$12:AG$150,2),K73)</f>
        <v>44670</v>
      </c>
      <c r="L74" s="2">
        <f t="shared" si="29"/>
        <v>60</v>
      </c>
      <c r="M74" s="17">
        <f t="shared" si="30"/>
        <v>60</v>
      </c>
      <c r="N74" s="12">
        <f t="shared" si="31"/>
        <v>1.011684442</v>
      </c>
      <c r="O74" s="12">
        <f t="shared" ca="1" si="32"/>
        <v>1.0415850790000001</v>
      </c>
      <c r="P74" s="17">
        <f t="shared" si="44"/>
        <v>0</v>
      </c>
      <c r="Q74" s="14">
        <f t="shared" ca="1" si="23"/>
        <v>249510.47399999999</v>
      </c>
      <c r="R74" s="21">
        <f t="shared" si="24"/>
        <v>0</v>
      </c>
      <c r="S74" s="14">
        <f t="shared" si="33"/>
        <v>0</v>
      </c>
      <c r="T74" s="4" t="str">
        <f>IF(P73&gt;0,VLOOKUP(P73,X$12:AG$150,10),T73)</f>
        <v>A+J=</v>
      </c>
      <c r="U74" s="33" t="e">
        <f>IF(P73&gt;0,VLOOKUP(P73,X$12:AG$150,11),U73)</f>
        <v>#REF!</v>
      </c>
      <c r="V74" s="33"/>
      <c r="W74" s="4"/>
      <c r="X74" s="124"/>
      <c r="Y74" s="125"/>
      <c r="Z74" s="127"/>
      <c r="AA74" s="128"/>
      <c r="AB74" s="131"/>
      <c r="AC74" s="131"/>
      <c r="AD74" s="129"/>
      <c r="AE74" s="131"/>
      <c r="AF74" s="124"/>
      <c r="AG74" s="130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112">
        <f t="shared" si="42"/>
        <v>44757</v>
      </c>
      <c r="B75" s="113">
        <f t="shared" ca="1" si="39"/>
        <v>6253785.7800000003</v>
      </c>
      <c r="C75" s="7">
        <f t="shared" si="26"/>
        <v>6000000</v>
      </c>
      <c r="D75" s="86">
        <f t="shared" si="43"/>
        <v>44756</v>
      </c>
      <c r="E75" s="84">
        <f ca="1">IF(D75&lt;$B$1,VLOOKUP(D75,[1]DI!$A$4:$B$15000,2,FALSE),0)</f>
        <v>0.13150000000000001</v>
      </c>
      <c r="F75" s="14">
        <f t="shared" ca="1" si="40"/>
        <v>1.0004903700000001</v>
      </c>
      <c r="G75" s="14">
        <f ca="1">(TRUNC(PRODUCT($F$12:$F74),16))</f>
        <v>1.03006016759013</v>
      </c>
      <c r="H75" s="14">
        <f t="shared" si="41"/>
        <v>1</v>
      </c>
      <c r="I75" s="14">
        <f t="shared" ca="1" si="20"/>
        <v>1.0300601700000001</v>
      </c>
      <c r="J75" s="13">
        <f t="shared" si="28"/>
        <v>0.05</v>
      </c>
      <c r="K75" s="33">
        <f>IF(P74&gt;0,VLOOKUP(P74,X$12:AG$150,2),K74)</f>
        <v>44670</v>
      </c>
      <c r="L75" s="2">
        <f t="shared" si="29"/>
        <v>61</v>
      </c>
      <c r="M75" s="17">
        <f t="shared" si="30"/>
        <v>61</v>
      </c>
      <c r="N75" s="12">
        <f t="shared" si="31"/>
        <v>1.0118803350000001</v>
      </c>
      <c r="O75" s="12">
        <f t="shared" ca="1" si="32"/>
        <v>1.04229763</v>
      </c>
      <c r="P75" s="17">
        <f t="shared" si="44"/>
        <v>0</v>
      </c>
      <c r="Q75" s="14">
        <f t="shared" ca="1" si="23"/>
        <v>253785.78</v>
      </c>
      <c r="R75" s="21">
        <f t="shared" si="24"/>
        <v>0</v>
      </c>
      <c r="S75" s="14">
        <f t="shared" si="33"/>
        <v>0</v>
      </c>
      <c r="T75" s="4" t="str">
        <f>IF(P74&gt;0,VLOOKUP(P74,X$12:AG$150,10),T74)</f>
        <v>A+J=</v>
      </c>
      <c r="U75" s="33" t="e">
        <f>IF(P74&gt;0,VLOOKUP(P74,X$12:AG$150,11),U74)</f>
        <v>#REF!</v>
      </c>
      <c r="V75" s="33"/>
      <c r="W75" s="4"/>
      <c r="X75" s="124"/>
      <c r="Y75" s="125"/>
      <c r="Z75" s="127"/>
      <c r="AA75" s="128"/>
      <c r="AB75" s="131"/>
      <c r="AC75" s="131"/>
      <c r="AD75" s="129"/>
      <c r="AE75" s="131"/>
      <c r="AF75" s="124"/>
      <c r="AG75" s="130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112">
        <f t="shared" si="42"/>
        <v>44760</v>
      </c>
      <c r="B76" s="113">
        <f t="shared" ca="1" si="39"/>
        <v>6258063.96</v>
      </c>
      <c r="C76" s="7">
        <f t="shared" si="26"/>
        <v>6000000</v>
      </c>
      <c r="D76" s="86">
        <f t="shared" si="43"/>
        <v>44757</v>
      </c>
      <c r="E76" s="84">
        <f ca="1">IF(D76&lt;$B$1,VLOOKUP(D76,[1]DI!$A$4:$B$15000,2,FALSE),0)</f>
        <v>0.13150000000000001</v>
      </c>
      <c r="F76" s="14">
        <f t="shared" ca="1" si="40"/>
        <v>1.0004903700000001</v>
      </c>
      <c r="G76" s="14">
        <f ca="1">(TRUNC(PRODUCT($F$12:$F75),16))</f>
        <v>1.03056527819451</v>
      </c>
      <c r="H76" s="14">
        <f t="shared" si="41"/>
        <v>1</v>
      </c>
      <c r="I76" s="14">
        <f t="shared" ca="1" si="20"/>
        <v>1.03056528</v>
      </c>
      <c r="J76" s="13">
        <f t="shared" si="28"/>
        <v>0.05</v>
      </c>
      <c r="K76" s="33">
        <f>IF(P75&gt;0,VLOOKUP(P75,X$12:AG$150,2),K75)</f>
        <v>44670</v>
      </c>
      <c r="L76" s="2">
        <f t="shared" si="29"/>
        <v>62</v>
      </c>
      <c r="M76" s="17">
        <f t="shared" si="30"/>
        <v>62</v>
      </c>
      <c r="N76" s="12">
        <f t="shared" si="31"/>
        <v>1.012076266</v>
      </c>
      <c r="O76" s="12">
        <f t="shared" ca="1" si="32"/>
        <v>1.04301066</v>
      </c>
      <c r="P76" s="17">
        <f t="shared" si="44"/>
        <v>0</v>
      </c>
      <c r="Q76" s="14">
        <f t="shared" ref="Q76:Q139" ca="1" si="45">TRUNC(((O76-1)*C76),8)</f>
        <v>258063.96</v>
      </c>
      <c r="R76" s="21">
        <f t="shared" ref="R76:R139" si="46">IF($P76&gt;0,VLOOKUP($P76,$X$12:$AD$150,7),0)</f>
        <v>0</v>
      </c>
      <c r="S76" s="14">
        <f t="shared" si="33"/>
        <v>0</v>
      </c>
      <c r="T76" s="4" t="str">
        <f>IF(P75&gt;0,VLOOKUP(P75,X$12:AG$150,10),T75)</f>
        <v>A+J=</v>
      </c>
      <c r="U76" s="33" t="e">
        <f>IF(P75&gt;0,VLOOKUP(P75,X$12:AG$150,11),U75)</f>
        <v>#REF!</v>
      </c>
      <c r="V76" s="33"/>
      <c r="W76" s="4"/>
      <c r="X76" s="124"/>
      <c r="Y76" s="125"/>
      <c r="Z76" s="127"/>
      <c r="AA76" s="128"/>
      <c r="AB76" s="131"/>
      <c r="AC76" s="131"/>
      <c r="AD76" s="129"/>
      <c r="AE76" s="131"/>
      <c r="AF76" s="124"/>
      <c r="AG76" s="130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112">
        <f t="shared" ref="A77:A140" si="47">WORKDAY($A76,1,$X$166:$X$544)</f>
        <v>44761</v>
      </c>
      <c r="B77" s="113">
        <f t="shared" ca="1" si="39"/>
        <v>6262345.0799999898</v>
      </c>
      <c r="C77" s="7">
        <f t="shared" ref="C77:C140" si="48">(C76-S76)</f>
        <v>6000000</v>
      </c>
      <c r="D77" s="86">
        <f t="shared" si="43"/>
        <v>44760</v>
      </c>
      <c r="E77" s="84">
        <f ca="1">IF(D77&lt;$B$1,VLOOKUP(D77,[1]DI!$A$4:$B$15000,2,FALSE),0)</f>
        <v>0.13150000000000001</v>
      </c>
      <c r="F77" s="14">
        <f t="shared" ca="1" si="40"/>
        <v>1.0004903700000001</v>
      </c>
      <c r="G77" s="14">
        <f ca="1">(TRUNC(PRODUCT($F$12:$F76),16))</f>
        <v>1.03107063648998</v>
      </c>
      <c r="H77" s="14">
        <f t="shared" si="41"/>
        <v>1</v>
      </c>
      <c r="I77" s="14">
        <f t="shared" ca="1" si="20"/>
        <v>1.03107064</v>
      </c>
      <c r="J77" s="13">
        <f t="shared" ref="J77:J140" si="49">J76</f>
        <v>0.05</v>
      </c>
      <c r="K77" s="33">
        <f>IF(P76&gt;0,VLOOKUP(P76,X$12:AG$150,2),K76)</f>
        <v>44670</v>
      </c>
      <c r="L77" s="2">
        <f t="shared" ref="L77:L140" si="50">IF(A77&gt;K77,IF(NETWORKDAYS(K77,A77,$X$160:$X$544)-1=0,1,NETWORKDAYS(K77,A77,$X$160:$X$544)-1),0)</f>
        <v>63</v>
      </c>
      <c r="M77" s="17">
        <f t="shared" ref="M77:M140" si="51">IF(AND(L77=1,L76=1),1,IF(L77&gt;0,IF(L77=L76,L77+1,L77),0))</f>
        <v>63</v>
      </c>
      <c r="N77" s="12">
        <f t="shared" ref="N77:N140" si="52">ROUND((J77+1)^(M77/252),9)</f>
        <v>1.0122722340000001</v>
      </c>
      <c r="O77" s="12">
        <f t="shared" ref="O77:O140" ca="1" si="53">ROUND(I77*N77,9)</f>
        <v>1.0437241799999999</v>
      </c>
      <c r="P77" s="17">
        <f t="shared" si="44"/>
        <v>0</v>
      </c>
      <c r="Q77" s="14">
        <f t="shared" ca="1" si="45"/>
        <v>262345.07999999</v>
      </c>
      <c r="R77" s="21">
        <f t="shared" si="46"/>
        <v>0</v>
      </c>
      <c r="S77" s="14">
        <f t="shared" ref="S77:S140" si="54">IF(R77&gt;0,TRUNC(R77*C77,8),0)</f>
        <v>0</v>
      </c>
      <c r="T77" s="4" t="str">
        <f>IF(P76&gt;0,VLOOKUP(P76,X$12:AG$150,10),T76)</f>
        <v>A+J=</v>
      </c>
      <c r="U77" s="33" t="e">
        <f>IF(P76&gt;0,VLOOKUP(P76,X$12:AG$150,11),U76)</f>
        <v>#REF!</v>
      </c>
      <c r="V77" s="33"/>
      <c r="W77" s="4"/>
      <c r="X77" s="124"/>
      <c r="Y77" s="125"/>
      <c r="Z77" s="127"/>
      <c r="AA77" s="128"/>
      <c r="AB77" s="131"/>
      <c r="AC77" s="131"/>
      <c r="AD77" s="129"/>
      <c r="AE77" s="131"/>
      <c r="AF77" s="124"/>
      <c r="AG77" s="130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112">
        <f t="shared" si="47"/>
        <v>44762</v>
      </c>
      <c r="B78" s="113">
        <f t="shared" ref="B78:B141" ca="1" si="55">IF(A78&lt;=TODAY(),C78+Q78,IF(AND(A78&gt;TODAY(),A78&lt;=$B$1),IF(VLOOKUP(TODAY(),$A$10:$E$5000,4,FALSE)=0,"n.d",C78+Q78),"n.d"))</f>
        <v>6266629.0860000001</v>
      </c>
      <c r="C78" s="7">
        <f t="shared" si="48"/>
        <v>6000000</v>
      </c>
      <c r="D78" s="86">
        <f t="shared" si="43"/>
        <v>44761</v>
      </c>
      <c r="E78" s="84">
        <f ca="1">IF(D78&lt;$B$1,VLOOKUP(D78,[1]DI!$A$4:$B$15000,2,FALSE),0)</f>
        <v>0.13150000000000001</v>
      </c>
      <c r="F78" s="14">
        <f t="shared" ref="F78:F141" ca="1" si="56">ROUND(((1+E78)^(1/252)),8)</f>
        <v>1.0004903700000001</v>
      </c>
      <c r="G78" s="14">
        <f ca="1">(TRUNC(PRODUCT($F$12:$F77),16))</f>
        <v>1.031576242598</v>
      </c>
      <c r="H78" s="14">
        <f t="shared" ref="H78:H141" si="57">IF(P77&gt;0,G77,H77)</f>
        <v>1</v>
      </c>
      <c r="I78" s="14">
        <f t="shared" ref="I78:I141" ca="1" si="58">ROUND(G78/H78,8)</f>
        <v>1.0315762399999999</v>
      </c>
      <c r="J78" s="13">
        <f t="shared" si="49"/>
        <v>0.05</v>
      </c>
      <c r="K78" s="33">
        <f>IF(P77&gt;0,VLOOKUP(P77,X$12:AG$150,2),K77)</f>
        <v>44670</v>
      </c>
      <c r="L78" s="2">
        <f t="shared" si="50"/>
        <v>64</v>
      </c>
      <c r="M78" s="17">
        <f t="shared" si="51"/>
        <v>64</v>
      </c>
      <c r="N78" s="12">
        <f t="shared" si="52"/>
        <v>1.0124682410000001</v>
      </c>
      <c r="O78" s="12">
        <f t="shared" ca="1" si="53"/>
        <v>1.0444381810000001</v>
      </c>
      <c r="P78" s="17">
        <f t="shared" si="44"/>
        <v>0</v>
      </c>
      <c r="Q78" s="14">
        <f t="shared" ca="1" si="45"/>
        <v>266629.08600000001</v>
      </c>
      <c r="R78" s="21">
        <f t="shared" si="46"/>
        <v>0</v>
      </c>
      <c r="S78" s="14">
        <f t="shared" si="54"/>
        <v>0</v>
      </c>
      <c r="T78" s="4" t="str">
        <f>IF(P77&gt;0,VLOOKUP(P77,X$12:AG$150,10),T77)</f>
        <v>A+J=</v>
      </c>
      <c r="U78" s="33" t="e">
        <f>IF(P77&gt;0,VLOOKUP(P77,X$12:AG$150,11),U77)</f>
        <v>#REF!</v>
      </c>
      <c r="V78" s="33"/>
      <c r="W78" s="4"/>
      <c r="X78" s="124"/>
      <c r="Y78" s="125"/>
      <c r="Z78" s="127"/>
      <c r="AA78" s="128"/>
      <c r="AB78" s="131"/>
      <c r="AC78" s="131"/>
      <c r="AD78" s="129"/>
      <c r="AE78" s="131"/>
      <c r="AF78" s="124"/>
      <c r="AG78" s="130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112">
        <f t="shared" si="47"/>
        <v>44763</v>
      </c>
      <c r="B79" s="113">
        <f t="shared" ca="1" si="55"/>
        <v>6270916.0980000002</v>
      </c>
      <c r="C79" s="7">
        <f t="shared" si="48"/>
        <v>6000000</v>
      </c>
      <c r="D79" s="86">
        <f t="shared" ref="D79:D142" si="59">WORKDAY($A79,-1,$X$160:$X$544)</f>
        <v>44762</v>
      </c>
      <c r="E79" s="84">
        <f ca="1">IF(D79&lt;$B$1,VLOOKUP(D79,[1]DI!$A$4:$B$15000,2,FALSE),0)</f>
        <v>0.13150000000000001</v>
      </c>
      <c r="F79" s="14">
        <f t="shared" ca="1" si="56"/>
        <v>1.0004903700000001</v>
      </c>
      <c r="G79" s="14">
        <f ca="1">(TRUNC(PRODUCT($F$12:$F78),16))</f>
        <v>1.0320820966400801</v>
      </c>
      <c r="H79" s="14">
        <f t="shared" si="57"/>
        <v>1</v>
      </c>
      <c r="I79" s="14">
        <f t="shared" ca="1" si="58"/>
        <v>1.0320821</v>
      </c>
      <c r="J79" s="13">
        <f t="shared" si="49"/>
        <v>0.05</v>
      </c>
      <c r="K79" s="33">
        <f>IF(P78&gt;0,VLOOKUP(P78,X$12:AG$150,2),K78)</f>
        <v>44670</v>
      </c>
      <c r="L79" s="2">
        <f t="shared" si="50"/>
        <v>65</v>
      </c>
      <c r="M79" s="17">
        <f t="shared" si="51"/>
        <v>65</v>
      </c>
      <c r="N79" s="12">
        <f t="shared" si="52"/>
        <v>1.0126642859999999</v>
      </c>
      <c r="O79" s="12">
        <f t="shared" ca="1" si="53"/>
        <v>1.045152683</v>
      </c>
      <c r="P79" s="17">
        <f t="shared" ref="P79:P142" si="60">IF(VLOOKUP(A79,Y$12:AF$150,8)=VLOOKUP(A78,Y$12:AF$150,8),0,VLOOKUP(A79,Y$12:AF$150,8))</f>
        <v>0</v>
      </c>
      <c r="Q79" s="14">
        <f t="shared" ca="1" si="45"/>
        <v>270916.098</v>
      </c>
      <c r="R79" s="21">
        <f t="shared" si="46"/>
        <v>0</v>
      </c>
      <c r="S79" s="14">
        <f t="shared" si="54"/>
        <v>0</v>
      </c>
      <c r="T79" s="4" t="str">
        <f>IF(P78&gt;0,VLOOKUP(P78,X$12:AG$150,10),T78)</f>
        <v>A+J=</v>
      </c>
      <c r="U79" s="33" t="e">
        <f>IF(P78&gt;0,VLOOKUP(P78,X$12:AG$150,11),U78)</f>
        <v>#REF!</v>
      </c>
      <c r="V79" s="33"/>
      <c r="W79" s="4"/>
      <c r="X79" s="124"/>
      <c r="Y79" s="125"/>
      <c r="Z79" s="127"/>
      <c r="AA79" s="128"/>
      <c r="AB79" s="131"/>
      <c r="AC79" s="131"/>
      <c r="AD79" s="129"/>
      <c r="AE79" s="131"/>
      <c r="AF79" s="124"/>
      <c r="AG79" s="130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112">
        <f t="shared" si="47"/>
        <v>44764</v>
      </c>
      <c r="B80" s="113">
        <f t="shared" ca="1" si="55"/>
        <v>6275205.9900000002</v>
      </c>
      <c r="C80" s="7">
        <f t="shared" si="48"/>
        <v>6000000</v>
      </c>
      <c r="D80" s="86">
        <f t="shared" si="59"/>
        <v>44763</v>
      </c>
      <c r="E80" s="84">
        <f ca="1">IF(D80&lt;$B$1,VLOOKUP(D80,[1]DI!$A$4:$B$15000,2,FALSE),0)</f>
        <v>0.13150000000000001</v>
      </c>
      <c r="F80" s="14">
        <f t="shared" ca="1" si="56"/>
        <v>1.0004903700000001</v>
      </c>
      <c r="G80" s="14">
        <f ca="1">(TRUNC(PRODUCT($F$12:$F79),16))</f>
        <v>1.03258819873781</v>
      </c>
      <c r="H80" s="14">
        <f t="shared" si="57"/>
        <v>1</v>
      </c>
      <c r="I80" s="14">
        <f t="shared" ca="1" si="58"/>
        <v>1.0325882</v>
      </c>
      <c r="J80" s="13">
        <f t="shared" si="49"/>
        <v>0.05</v>
      </c>
      <c r="K80" s="33">
        <f>IF(P79&gt;0,VLOOKUP(P79,X$12:AG$150,2),K79)</f>
        <v>44670</v>
      </c>
      <c r="L80" s="2">
        <f t="shared" si="50"/>
        <v>66</v>
      </c>
      <c r="M80" s="17">
        <f t="shared" si="51"/>
        <v>66</v>
      </c>
      <c r="N80" s="12">
        <f t="shared" si="52"/>
        <v>1.012860369</v>
      </c>
      <c r="O80" s="12">
        <f t="shared" ca="1" si="53"/>
        <v>1.0458676650000001</v>
      </c>
      <c r="P80" s="17">
        <f t="shared" si="60"/>
        <v>0</v>
      </c>
      <c r="Q80" s="14">
        <f t="shared" ca="1" si="45"/>
        <v>275205.99</v>
      </c>
      <c r="R80" s="21">
        <f t="shared" si="46"/>
        <v>0</v>
      </c>
      <c r="S80" s="14">
        <f t="shared" si="54"/>
        <v>0</v>
      </c>
      <c r="T80" s="4" t="str">
        <f>IF(P79&gt;0,VLOOKUP(P79,X$12:AG$150,10),T79)</f>
        <v>A+J=</v>
      </c>
      <c r="U80" s="33" t="e">
        <f>IF(P79&gt;0,VLOOKUP(P79,X$12:AG$150,11),U79)</f>
        <v>#REF!</v>
      </c>
      <c r="V80" s="33"/>
      <c r="W80" s="4"/>
      <c r="X80" s="124"/>
      <c r="Y80" s="125"/>
      <c r="Z80" s="127"/>
      <c r="AA80" s="128"/>
      <c r="AB80" s="131"/>
      <c r="AC80" s="131"/>
      <c r="AD80" s="129"/>
      <c r="AE80" s="131"/>
      <c r="AF80" s="124"/>
      <c r="AG80" s="130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112">
        <f t="shared" si="47"/>
        <v>44767</v>
      </c>
      <c r="B81" s="113">
        <f t="shared" ca="1" si="55"/>
        <v>6279498.8279999904</v>
      </c>
      <c r="C81" s="7">
        <f t="shared" si="48"/>
        <v>6000000</v>
      </c>
      <c r="D81" s="86">
        <f t="shared" si="59"/>
        <v>44764</v>
      </c>
      <c r="E81" s="84">
        <f ca="1">IF(D81&lt;$B$1,VLOOKUP(D81,[1]DI!$A$4:$B$15000,2,FALSE),0)</f>
        <v>0.13150000000000001</v>
      </c>
      <c r="F81" s="14">
        <f t="shared" ca="1" si="56"/>
        <v>1.0004903700000001</v>
      </c>
      <c r="G81" s="14">
        <f ca="1">(TRUNC(PRODUCT($F$12:$F80),16))</f>
        <v>1.03309454901283</v>
      </c>
      <c r="H81" s="14">
        <f t="shared" si="57"/>
        <v>1</v>
      </c>
      <c r="I81" s="14">
        <f t="shared" ca="1" si="58"/>
        <v>1.0330945499999999</v>
      </c>
      <c r="J81" s="13">
        <f t="shared" si="49"/>
        <v>0.05</v>
      </c>
      <c r="K81" s="33">
        <f>IF(P80&gt;0,VLOOKUP(P80,X$12:AG$150,2),K80)</f>
        <v>44670</v>
      </c>
      <c r="L81" s="2">
        <f t="shared" si="50"/>
        <v>67</v>
      </c>
      <c r="M81" s="17">
        <f t="shared" si="51"/>
        <v>67</v>
      </c>
      <c r="N81" s="12">
        <f t="shared" si="52"/>
        <v>1.013056489</v>
      </c>
      <c r="O81" s="12">
        <f t="shared" ca="1" si="53"/>
        <v>1.0465831379999999</v>
      </c>
      <c r="P81" s="17">
        <f t="shared" si="60"/>
        <v>0</v>
      </c>
      <c r="Q81" s="14">
        <f t="shared" ca="1" si="45"/>
        <v>279498.82799999003</v>
      </c>
      <c r="R81" s="21">
        <f t="shared" si="46"/>
        <v>0</v>
      </c>
      <c r="S81" s="14">
        <f t="shared" si="54"/>
        <v>0</v>
      </c>
      <c r="T81" s="4" t="str">
        <f>IF(P80&gt;0,VLOOKUP(P80,X$12:AG$150,10),T80)</f>
        <v>A+J=</v>
      </c>
      <c r="U81" s="33" t="e">
        <f>IF(P80&gt;0,VLOOKUP(P80,X$12:AG$150,11),U80)</f>
        <v>#REF!</v>
      </c>
      <c r="V81" s="33"/>
      <c r="W81" s="4"/>
      <c r="X81" s="124"/>
      <c r="Y81" s="125"/>
      <c r="Z81" s="127"/>
      <c r="AA81" s="128"/>
      <c r="AB81" s="131"/>
      <c r="AC81" s="131"/>
      <c r="AD81" s="129"/>
      <c r="AE81" s="131"/>
      <c r="AF81" s="124"/>
      <c r="AG81" s="130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112">
        <f t="shared" si="47"/>
        <v>44768</v>
      </c>
      <c r="B82" s="113">
        <f t="shared" ca="1" si="55"/>
        <v>6283794.6119999997</v>
      </c>
      <c r="C82" s="7">
        <f t="shared" si="48"/>
        <v>6000000</v>
      </c>
      <c r="D82" s="86">
        <f t="shared" si="59"/>
        <v>44767</v>
      </c>
      <c r="E82" s="84">
        <f ca="1">IF(D82&lt;$B$1,VLOOKUP(D82,[1]DI!$A$4:$B$15000,2,FALSE),0)</f>
        <v>0.13150000000000001</v>
      </c>
      <c r="F82" s="14">
        <f t="shared" ca="1" si="56"/>
        <v>1.0004903700000001</v>
      </c>
      <c r="G82" s="14">
        <f ca="1">(TRUNC(PRODUCT($F$12:$F81),16))</f>
        <v>1.0336011475868201</v>
      </c>
      <c r="H82" s="14">
        <f t="shared" si="57"/>
        <v>1</v>
      </c>
      <c r="I82" s="14">
        <f t="shared" ca="1" si="58"/>
        <v>1.03360115</v>
      </c>
      <c r="J82" s="13">
        <f t="shared" si="49"/>
        <v>0.05</v>
      </c>
      <c r="K82" s="33">
        <f>IF(P81&gt;0,VLOOKUP(P81,X$12:AG$150,2),K81)</f>
        <v>44670</v>
      </c>
      <c r="L82" s="2">
        <f t="shared" si="50"/>
        <v>68</v>
      </c>
      <c r="M82" s="17">
        <f t="shared" si="51"/>
        <v>68</v>
      </c>
      <c r="N82" s="12">
        <f t="shared" si="52"/>
        <v>1.0132526479999999</v>
      </c>
      <c r="O82" s="12">
        <f t="shared" ca="1" si="53"/>
        <v>1.047299102</v>
      </c>
      <c r="P82" s="17">
        <f t="shared" si="60"/>
        <v>0</v>
      </c>
      <c r="Q82" s="14">
        <f t="shared" ca="1" si="45"/>
        <v>283794.61200000002</v>
      </c>
      <c r="R82" s="21">
        <f t="shared" si="46"/>
        <v>0</v>
      </c>
      <c r="S82" s="14">
        <f t="shared" si="54"/>
        <v>0</v>
      </c>
      <c r="T82" s="4" t="str">
        <f>IF(P81&gt;0,VLOOKUP(P81,X$12:AG$150,10),T81)</f>
        <v>A+J=</v>
      </c>
      <c r="U82" s="33" t="e">
        <f>IF(P81&gt;0,VLOOKUP(P81,X$12:AG$150,11),U81)</f>
        <v>#REF!</v>
      </c>
      <c r="V82" s="33"/>
      <c r="W82" s="4"/>
      <c r="X82" s="124"/>
      <c r="Y82" s="125"/>
      <c r="Z82" s="127"/>
      <c r="AA82" s="128"/>
      <c r="AB82" s="131"/>
      <c r="AC82" s="131"/>
      <c r="AD82" s="129"/>
      <c r="AE82" s="131"/>
      <c r="AF82" s="124"/>
      <c r="AG82" s="130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112">
        <f t="shared" si="47"/>
        <v>44769</v>
      </c>
      <c r="B83" s="113">
        <f t="shared" ca="1" si="55"/>
        <v>6288093.2879999997</v>
      </c>
      <c r="C83" s="7">
        <f t="shared" si="48"/>
        <v>6000000</v>
      </c>
      <c r="D83" s="86">
        <f t="shared" si="59"/>
        <v>44768</v>
      </c>
      <c r="E83" s="84">
        <f ca="1">IF(D83&lt;$B$1,VLOOKUP(D83,[1]DI!$A$4:$B$15000,2,FALSE),0)</f>
        <v>0.13150000000000001</v>
      </c>
      <c r="F83" s="14">
        <f t="shared" ca="1" si="56"/>
        <v>1.0004903700000001</v>
      </c>
      <c r="G83" s="14">
        <f ca="1">(TRUNC(PRODUCT($F$12:$F82),16))</f>
        <v>1.0341079945815701</v>
      </c>
      <c r="H83" s="14">
        <f t="shared" si="57"/>
        <v>1</v>
      </c>
      <c r="I83" s="14">
        <f t="shared" ca="1" si="58"/>
        <v>1.0341079900000001</v>
      </c>
      <c r="J83" s="13">
        <f t="shared" si="49"/>
        <v>0.05</v>
      </c>
      <c r="K83" s="33">
        <f>IF(P82&gt;0,VLOOKUP(P82,X$12:AG$150,2),K82)</f>
        <v>44670</v>
      </c>
      <c r="L83" s="2">
        <f t="shared" si="50"/>
        <v>69</v>
      </c>
      <c r="M83" s="17">
        <f t="shared" si="51"/>
        <v>69</v>
      </c>
      <c r="N83" s="12">
        <f t="shared" si="52"/>
        <v>1.0134488450000001</v>
      </c>
      <c r="O83" s="12">
        <f t="shared" ca="1" si="53"/>
        <v>1.048015548</v>
      </c>
      <c r="P83" s="17">
        <f t="shared" si="60"/>
        <v>0</v>
      </c>
      <c r="Q83" s="14">
        <f t="shared" ca="1" si="45"/>
        <v>288093.288</v>
      </c>
      <c r="R83" s="21">
        <f t="shared" si="46"/>
        <v>0</v>
      </c>
      <c r="S83" s="14">
        <f t="shared" si="54"/>
        <v>0</v>
      </c>
      <c r="T83" s="4" t="str">
        <f>IF(P82&gt;0,VLOOKUP(P82,X$12:AG$150,10),T82)</f>
        <v>A+J=</v>
      </c>
      <c r="U83" s="33" t="e">
        <f>IF(P82&gt;0,VLOOKUP(P82,X$12:AG$150,11),U82)</f>
        <v>#REF!</v>
      </c>
      <c r="V83" s="33"/>
      <c r="W83" s="4"/>
      <c r="X83" s="124"/>
      <c r="Y83" s="125"/>
      <c r="Z83" s="127"/>
      <c r="AA83" s="128"/>
      <c r="AB83" s="131"/>
      <c r="AC83" s="131"/>
      <c r="AD83" s="129"/>
      <c r="AE83" s="131"/>
      <c r="AF83" s="124"/>
      <c r="AG83" s="130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112">
        <f t="shared" si="47"/>
        <v>44770</v>
      </c>
      <c r="B84" s="113">
        <f t="shared" ca="1" si="55"/>
        <v>6292394.9699999997</v>
      </c>
      <c r="C84" s="7">
        <f t="shared" si="48"/>
        <v>6000000</v>
      </c>
      <c r="D84" s="86">
        <f t="shared" si="59"/>
        <v>44769</v>
      </c>
      <c r="E84" s="84">
        <f ca="1">IF(D84&lt;$B$1,VLOOKUP(D84,[1]DI!$A$4:$B$15000,2,FALSE),0)</f>
        <v>0.13150000000000001</v>
      </c>
      <c r="F84" s="14">
        <f t="shared" ca="1" si="56"/>
        <v>1.0004903700000001</v>
      </c>
      <c r="G84" s="14">
        <f ca="1">(TRUNC(PRODUCT($F$12:$F83),16))</f>
        <v>1.03461509011887</v>
      </c>
      <c r="H84" s="14">
        <f t="shared" si="57"/>
        <v>1</v>
      </c>
      <c r="I84" s="14">
        <f t="shared" ca="1" si="58"/>
        <v>1.03461509</v>
      </c>
      <c r="J84" s="13">
        <f t="shared" si="49"/>
        <v>0.05</v>
      </c>
      <c r="K84" s="33">
        <f>IF(P83&gt;0,VLOOKUP(P83,X$12:AG$150,2),K83)</f>
        <v>44670</v>
      </c>
      <c r="L84" s="2">
        <f t="shared" si="50"/>
        <v>70</v>
      </c>
      <c r="M84" s="17">
        <f t="shared" si="51"/>
        <v>70</v>
      </c>
      <c r="N84" s="12">
        <f t="shared" si="52"/>
        <v>1.013645079</v>
      </c>
      <c r="O84" s="12">
        <f t="shared" ca="1" si="53"/>
        <v>1.0487324950000001</v>
      </c>
      <c r="P84" s="17">
        <f t="shared" si="60"/>
        <v>0</v>
      </c>
      <c r="Q84" s="14">
        <f t="shared" ca="1" si="45"/>
        <v>292394.96999999997</v>
      </c>
      <c r="R84" s="21">
        <f t="shared" si="46"/>
        <v>0</v>
      </c>
      <c r="S84" s="14">
        <f t="shared" si="54"/>
        <v>0</v>
      </c>
      <c r="T84" s="4" t="str">
        <f>IF(P83&gt;0,VLOOKUP(P83,X$12:AG$150,10),T83)</f>
        <v>A+J=</v>
      </c>
      <c r="U84" s="33" t="e">
        <f>IF(P83&gt;0,VLOOKUP(P83,X$12:AG$150,11),U83)</f>
        <v>#REF!</v>
      </c>
      <c r="V84" s="33"/>
      <c r="W84" s="4"/>
      <c r="X84" s="124"/>
      <c r="Y84" s="125"/>
      <c r="Z84" s="127"/>
      <c r="AA84" s="128"/>
      <c r="AB84" s="131"/>
      <c r="AC84" s="131"/>
      <c r="AD84" s="129"/>
      <c r="AE84" s="131"/>
      <c r="AF84" s="124"/>
      <c r="AG84" s="130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112">
        <f t="shared" si="47"/>
        <v>44771</v>
      </c>
      <c r="B85" s="113">
        <f t="shared" ca="1" si="55"/>
        <v>6296699.5439999998</v>
      </c>
      <c r="C85" s="7">
        <f t="shared" si="48"/>
        <v>6000000</v>
      </c>
      <c r="D85" s="86">
        <f t="shared" si="59"/>
        <v>44770</v>
      </c>
      <c r="E85" s="84">
        <f ca="1">IF(D85&lt;$B$1,VLOOKUP(D85,[1]DI!$A$4:$B$15000,2,FALSE),0)</f>
        <v>0.13150000000000001</v>
      </c>
      <c r="F85" s="14">
        <f t="shared" ca="1" si="56"/>
        <v>1.0004903700000001</v>
      </c>
      <c r="G85" s="14">
        <f ca="1">(TRUNC(PRODUCT($F$12:$F84),16))</f>
        <v>1.03512243432061</v>
      </c>
      <c r="H85" s="14">
        <f t="shared" si="57"/>
        <v>1</v>
      </c>
      <c r="I85" s="14">
        <f t="shared" ca="1" si="58"/>
        <v>1.0351224299999999</v>
      </c>
      <c r="J85" s="13">
        <f t="shared" si="49"/>
        <v>0.05</v>
      </c>
      <c r="K85" s="33">
        <f>IF(P84&gt;0,VLOOKUP(P84,X$12:AG$150,2),K84)</f>
        <v>44670</v>
      </c>
      <c r="L85" s="2">
        <f t="shared" si="50"/>
        <v>71</v>
      </c>
      <c r="M85" s="17">
        <f t="shared" si="51"/>
        <v>71</v>
      </c>
      <c r="N85" s="12">
        <f t="shared" si="52"/>
        <v>1.013841352</v>
      </c>
      <c r="O85" s="12">
        <f t="shared" ca="1" si="53"/>
        <v>1.0494499239999999</v>
      </c>
      <c r="P85" s="17">
        <f t="shared" si="60"/>
        <v>0</v>
      </c>
      <c r="Q85" s="14">
        <f t="shared" ca="1" si="45"/>
        <v>296699.54399999999</v>
      </c>
      <c r="R85" s="21">
        <f t="shared" si="46"/>
        <v>0</v>
      </c>
      <c r="S85" s="14">
        <f t="shared" si="54"/>
        <v>0</v>
      </c>
      <c r="T85" s="4" t="str">
        <f>IF(P84&gt;0,VLOOKUP(P84,X$12:AG$150,10),T84)</f>
        <v>A+J=</v>
      </c>
      <c r="U85" s="33" t="e">
        <f>IF(P84&gt;0,VLOOKUP(P84,X$12:AG$150,11),U84)</f>
        <v>#REF!</v>
      </c>
      <c r="V85" s="33"/>
      <c r="W85" s="4"/>
      <c r="X85" s="124"/>
      <c r="Y85" s="125"/>
      <c r="Z85" s="127"/>
      <c r="AA85" s="128"/>
      <c r="AB85" s="131"/>
      <c r="AC85" s="131"/>
      <c r="AD85" s="129"/>
      <c r="AE85" s="131"/>
      <c r="AF85" s="124"/>
      <c r="AG85" s="130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112">
        <f t="shared" si="47"/>
        <v>44774</v>
      </c>
      <c r="B86" s="113">
        <f t="shared" ca="1" si="55"/>
        <v>6301007.1239999896</v>
      </c>
      <c r="C86" s="7">
        <f t="shared" si="48"/>
        <v>6000000</v>
      </c>
      <c r="D86" s="86">
        <f t="shared" si="59"/>
        <v>44771</v>
      </c>
      <c r="E86" s="84">
        <f ca="1">IF(D86&lt;$B$1,VLOOKUP(D86,[1]DI!$A$4:$B$15000,2,FALSE),0)</f>
        <v>0.13150000000000001</v>
      </c>
      <c r="F86" s="14">
        <f t="shared" ca="1" si="56"/>
        <v>1.0004903700000001</v>
      </c>
      <c r="G86" s="14">
        <f ca="1">(TRUNC(PRODUCT($F$12:$F85),16))</f>
        <v>1.03563002730873</v>
      </c>
      <c r="H86" s="14">
        <f t="shared" si="57"/>
        <v>1</v>
      </c>
      <c r="I86" s="14">
        <f t="shared" ca="1" si="58"/>
        <v>1.0356300300000001</v>
      </c>
      <c r="J86" s="13">
        <f t="shared" si="49"/>
        <v>0.05</v>
      </c>
      <c r="K86" s="33">
        <f>IF(P85&gt;0,VLOOKUP(P85,X$12:AG$150,2),K85)</f>
        <v>44670</v>
      </c>
      <c r="L86" s="2">
        <f t="shared" si="50"/>
        <v>72</v>
      </c>
      <c r="M86" s="17">
        <f t="shared" si="51"/>
        <v>72</v>
      </c>
      <c r="N86" s="12">
        <f t="shared" si="52"/>
        <v>1.014037662</v>
      </c>
      <c r="O86" s="12">
        <f t="shared" ca="1" si="53"/>
        <v>1.0501678539999999</v>
      </c>
      <c r="P86" s="17">
        <f t="shared" si="60"/>
        <v>0</v>
      </c>
      <c r="Q86" s="14">
        <f t="shared" ca="1" si="45"/>
        <v>301007.12399999</v>
      </c>
      <c r="R86" s="21">
        <f t="shared" si="46"/>
        <v>0</v>
      </c>
      <c r="S86" s="14">
        <f t="shared" si="54"/>
        <v>0</v>
      </c>
      <c r="T86" s="4" t="str">
        <f>IF(P85&gt;0,VLOOKUP(P85,X$12:AG$150,10),T85)</f>
        <v>A+J=</v>
      </c>
      <c r="U86" s="33" t="e">
        <f>IF(P85&gt;0,VLOOKUP(P85,X$12:AG$150,11),U85)</f>
        <v>#REF!</v>
      </c>
      <c r="V86" s="33"/>
      <c r="W86" s="4"/>
      <c r="X86" s="124"/>
      <c r="Y86" s="125"/>
      <c r="Z86" s="127"/>
      <c r="AA86" s="128"/>
      <c r="AB86" s="131"/>
      <c r="AC86" s="131"/>
      <c r="AD86" s="129"/>
      <c r="AE86" s="131"/>
      <c r="AF86" s="124"/>
      <c r="AG86" s="130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112">
        <f t="shared" si="47"/>
        <v>44775</v>
      </c>
      <c r="B87" s="113">
        <f t="shared" ca="1" si="55"/>
        <v>6305317.608</v>
      </c>
      <c r="C87" s="7">
        <f t="shared" si="48"/>
        <v>6000000</v>
      </c>
      <c r="D87" s="86">
        <f t="shared" si="59"/>
        <v>44774</v>
      </c>
      <c r="E87" s="84">
        <f ca="1">IF(D87&lt;$B$1,VLOOKUP(D87,[1]DI!$A$4:$B$15000,2,FALSE),0)</f>
        <v>0.13150000000000001</v>
      </c>
      <c r="F87" s="14">
        <f t="shared" ca="1" si="56"/>
        <v>1.0004903700000001</v>
      </c>
      <c r="G87" s="14">
        <f ca="1">(TRUNC(PRODUCT($F$12:$F86),16))</f>
        <v>1.0361378692052201</v>
      </c>
      <c r="H87" s="14">
        <f t="shared" si="57"/>
        <v>1</v>
      </c>
      <c r="I87" s="14">
        <f t="shared" ca="1" si="58"/>
        <v>1.0361378699999999</v>
      </c>
      <c r="J87" s="13">
        <f t="shared" si="49"/>
        <v>0.05</v>
      </c>
      <c r="K87" s="33">
        <f>IF(P86&gt;0,VLOOKUP(P86,X$12:AG$150,2),K86)</f>
        <v>44670</v>
      </c>
      <c r="L87" s="2">
        <f t="shared" si="50"/>
        <v>73</v>
      </c>
      <c r="M87" s="17">
        <f t="shared" si="51"/>
        <v>73</v>
      </c>
      <c r="N87" s="12">
        <f t="shared" si="52"/>
        <v>1.0142340110000001</v>
      </c>
      <c r="O87" s="12">
        <f t="shared" ca="1" si="53"/>
        <v>1.050886268</v>
      </c>
      <c r="P87" s="17">
        <f t="shared" si="60"/>
        <v>0</v>
      </c>
      <c r="Q87" s="14">
        <f t="shared" ca="1" si="45"/>
        <v>305317.60800000001</v>
      </c>
      <c r="R87" s="21">
        <f t="shared" si="46"/>
        <v>0</v>
      </c>
      <c r="S87" s="14">
        <f t="shared" si="54"/>
        <v>0</v>
      </c>
      <c r="T87" s="4" t="str">
        <f>IF(P86&gt;0,VLOOKUP(P86,X$12:AG$150,10),T86)</f>
        <v>A+J=</v>
      </c>
      <c r="U87" s="33" t="e">
        <f>IF(P86&gt;0,VLOOKUP(P86,X$12:AG$150,11),U86)</f>
        <v>#REF!</v>
      </c>
      <c r="V87" s="33"/>
      <c r="W87" s="4"/>
      <c r="X87" s="124"/>
      <c r="Y87" s="125"/>
      <c r="Z87" s="127"/>
      <c r="AA87" s="128"/>
      <c r="AB87" s="131"/>
      <c r="AC87" s="131"/>
      <c r="AD87" s="129"/>
      <c r="AE87" s="131"/>
      <c r="AF87" s="124"/>
      <c r="AG87" s="13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112">
        <f t="shared" si="47"/>
        <v>44776</v>
      </c>
      <c r="B88" s="113">
        <f t="shared" ca="1" si="55"/>
        <v>6309631.0439999998</v>
      </c>
      <c r="C88" s="7">
        <f t="shared" si="48"/>
        <v>6000000</v>
      </c>
      <c r="D88" s="86">
        <f t="shared" si="59"/>
        <v>44775</v>
      </c>
      <c r="E88" s="84">
        <f ca="1">IF(D88&lt;$B$1,VLOOKUP(D88,[1]DI!$A$4:$B$15000,2,FALSE),0)</f>
        <v>0.13150000000000001</v>
      </c>
      <c r="F88" s="14">
        <f t="shared" ca="1" si="56"/>
        <v>1.0004903700000001</v>
      </c>
      <c r="G88" s="14">
        <f ca="1">(TRUNC(PRODUCT($F$12:$F87),16))</f>
        <v>1.0366459601321401</v>
      </c>
      <c r="H88" s="14">
        <f t="shared" si="57"/>
        <v>1</v>
      </c>
      <c r="I88" s="14">
        <f t="shared" ca="1" si="58"/>
        <v>1.03664596</v>
      </c>
      <c r="J88" s="13">
        <f t="shared" si="49"/>
        <v>0.05</v>
      </c>
      <c r="K88" s="33">
        <f>IF(P87&gt;0,VLOOKUP(P87,X$12:AG$150,2),K87)</f>
        <v>44670</v>
      </c>
      <c r="L88" s="2">
        <f t="shared" si="50"/>
        <v>74</v>
      </c>
      <c r="M88" s="17">
        <f t="shared" si="51"/>
        <v>74</v>
      </c>
      <c r="N88" s="12">
        <f t="shared" si="52"/>
        <v>1.014430398</v>
      </c>
      <c r="O88" s="12">
        <f t="shared" ca="1" si="53"/>
        <v>1.0516051740000001</v>
      </c>
      <c r="P88" s="17">
        <f t="shared" si="60"/>
        <v>0</v>
      </c>
      <c r="Q88" s="14">
        <f t="shared" ca="1" si="45"/>
        <v>309631.04399999999</v>
      </c>
      <c r="R88" s="21">
        <f t="shared" si="46"/>
        <v>0</v>
      </c>
      <c r="S88" s="14">
        <f t="shared" si="54"/>
        <v>0</v>
      </c>
      <c r="T88" s="4" t="str">
        <f>IF(P87&gt;0,VLOOKUP(P87,X$12:AG$150,10),T87)</f>
        <v>A+J=</v>
      </c>
      <c r="U88" s="33" t="e">
        <f>IF(P87&gt;0,VLOOKUP(P87,X$12:AG$150,11),U87)</f>
        <v>#REF!</v>
      </c>
      <c r="V88" s="33"/>
      <c r="W88" s="4"/>
      <c r="X88" s="124"/>
      <c r="Y88" s="125"/>
      <c r="Z88" s="127"/>
      <c r="AA88" s="128"/>
      <c r="AB88" s="131"/>
      <c r="AC88" s="131"/>
      <c r="AD88" s="129"/>
      <c r="AE88" s="131"/>
      <c r="AF88" s="124"/>
      <c r="AG88" s="130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112">
        <f t="shared" si="47"/>
        <v>44777</v>
      </c>
      <c r="B89" s="113">
        <f t="shared" ca="1" si="55"/>
        <v>6313947.426</v>
      </c>
      <c r="C89" s="7">
        <f t="shared" si="48"/>
        <v>6000000</v>
      </c>
      <c r="D89" s="86">
        <f t="shared" si="59"/>
        <v>44776</v>
      </c>
      <c r="E89" s="84">
        <f ca="1">IF(D89&lt;$B$1,VLOOKUP(D89,[1]DI!$A$4:$B$15000,2,FALSE),0)</f>
        <v>0.13150000000000001</v>
      </c>
      <c r="F89" s="14">
        <f t="shared" ca="1" si="56"/>
        <v>1.0004903700000001</v>
      </c>
      <c r="G89" s="14">
        <f ca="1">(TRUNC(PRODUCT($F$12:$F88),16))</f>
        <v>1.0371543002116099</v>
      </c>
      <c r="H89" s="14">
        <f t="shared" si="57"/>
        <v>1</v>
      </c>
      <c r="I89" s="14">
        <f t="shared" ca="1" si="58"/>
        <v>1.0371543000000001</v>
      </c>
      <c r="J89" s="13">
        <f t="shared" si="49"/>
        <v>0.05</v>
      </c>
      <c r="K89" s="33">
        <f>IF(P88&gt;0,VLOOKUP(P88,X$12:AG$150,2),K88)</f>
        <v>44670</v>
      </c>
      <c r="L89" s="2">
        <f t="shared" si="50"/>
        <v>75</v>
      </c>
      <c r="M89" s="17">
        <f t="shared" si="51"/>
        <v>75</v>
      </c>
      <c r="N89" s="12">
        <f t="shared" si="52"/>
        <v>1.0146268220000001</v>
      </c>
      <c r="O89" s="12">
        <f t="shared" ca="1" si="53"/>
        <v>1.052324571</v>
      </c>
      <c r="P89" s="17">
        <f t="shared" si="60"/>
        <v>0</v>
      </c>
      <c r="Q89" s="14">
        <f t="shared" ca="1" si="45"/>
        <v>313947.42599999998</v>
      </c>
      <c r="R89" s="21">
        <f t="shared" si="46"/>
        <v>0</v>
      </c>
      <c r="S89" s="14">
        <f t="shared" si="54"/>
        <v>0</v>
      </c>
      <c r="T89" s="4" t="str">
        <f>IF(P88&gt;0,VLOOKUP(P88,X$12:AG$150,10),T88)</f>
        <v>A+J=</v>
      </c>
      <c r="U89" s="33" t="e">
        <f>IF(P88&gt;0,VLOOKUP(P88,X$12:AG$150,11),U88)</f>
        <v>#REF!</v>
      </c>
      <c r="V89" s="33"/>
      <c r="W89" s="116"/>
      <c r="X89" s="124"/>
      <c r="Y89" s="125"/>
      <c r="Z89" s="127"/>
      <c r="AA89" s="128"/>
      <c r="AB89" s="131"/>
      <c r="AC89" s="131"/>
      <c r="AD89" s="129"/>
      <c r="AE89" s="131"/>
      <c r="AF89" s="124"/>
      <c r="AG89" s="13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112">
        <f t="shared" si="47"/>
        <v>44778</v>
      </c>
      <c r="B90" s="113">
        <f t="shared" ca="1" si="55"/>
        <v>6318266.7779999999</v>
      </c>
      <c r="C90" s="7">
        <f t="shared" si="48"/>
        <v>6000000</v>
      </c>
      <c r="D90" s="86">
        <f t="shared" si="59"/>
        <v>44777</v>
      </c>
      <c r="E90" s="84">
        <f ca="1">IF(D90&lt;$B$1,VLOOKUP(D90,[1]DI!$A$4:$B$15000,2,FALSE),0)</f>
        <v>0.13650000000000001</v>
      </c>
      <c r="F90" s="14">
        <f t="shared" ca="1" si="56"/>
        <v>1.00050788</v>
      </c>
      <c r="G90" s="14">
        <f ca="1">(TRUNC(PRODUCT($F$12:$F89),16))</f>
        <v>1.03766288956581</v>
      </c>
      <c r="H90" s="14">
        <f t="shared" si="57"/>
        <v>1</v>
      </c>
      <c r="I90" s="14">
        <f t="shared" ca="1" si="58"/>
        <v>1.03766289</v>
      </c>
      <c r="J90" s="13">
        <f t="shared" si="49"/>
        <v>0.05</v>
      </c>
      <c r="K90" s="33">
        <f>IF(P89&gt;0,VLOOKUP(P89,X$12:AG$150,2),K89)</f>
        <v>44670</v>
      </c>
      <c r="L90" s="2">
        <f t="shared" si="50"/>
        <v>76</v>
      </c>
      <c r="M90" s="17">
        <f t="shared" si="51"/>
        <v>76</v>
      </c>
      <c r="N90" s="12">
        <f t="shared" si="52"/>
        <v>1.0148232850000001</v>
      </c>
      <c r="O90" s="12">
        <f t="shared" ca="1" si="53"/>
        <v>1.053044463</v>
      </c>
      <c r="P90" s="17">
        <f t="shared" si="60"/>
        <v>0</v>
      </c>
      <c r="Q90" s="14">
        <f t="shared" ca="1" si="45"/>
        <v>318266.77799999999</v>
      </c>
      <c r="R90" s="21">
        <f t="shared" si="46"/>
        <v>0</v>
      </c>
      <c r="S90" s="14">
        <f t="shared" si="54"/>
        <v>0</v>
      </c>
      <c r="T90" s="4" t="str">
        <f>IF(P89&gt;0,VLOOKUP(P89,X$12:AG$150,10),T89)</f>
        <v>A+J=</v>
      </c>
      <c r="U90" s="33" t="e">
        <f>IF(P89&gt;0,VLOOKUP(P89,X$12:AG$150,11),U89)</f>
        <v>#REF!</v>
      </c>
      <c r="V90" s="33"/>
      <c r="W90" s="117"/>
      <c r="X90" s="124"/>
      <c r="Y90" s="125"/>
      <c r="Z90" s="127"/>
      <c r="AA90" s="128"/>
      <c r="AB90" s="131"/>
      <c r="AC90" s="131"/>
      <c r="AD90" s="129"/>
      <c r="AE90" s="131"/>
      <c r="AF90" s="124"/>
      <c r="AG90" s="13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112">
        <f t="shared" si="47"/>
        <v>44781</v>
      </c>
      <c r="B91" s="113">
        <f t="shared" ca="1" si="55"/>
        <v>6322699.7400000002</v>
      </c>
      <c r="C91" s="7">
        <f t="shared" si="48"/>
        <v>6000000</v>
      </c>
      <c r="D91" s="86">
        <f t="shared" si="59"/>
        <v>44778</v>
      </c>
      <c r="E91" s="84">
        <f ca="1">IF(D91&lt;$B$1,VLOOKUP(D91,[1]DI!$A$4:$B$15000,2,FALSE),0)</f>
        <v>0.13650000000000001</v>
      </c>
      <c r="F91" s="14">
        <f t="shared" ca="1" si="56"/>
        <v>1.00050788</v>
      </c>
      <c r="G91" s="14">
        <f ca="1">(TRUNC(PRODUCT($F$12:$F90),16))</f>
        <v>1.0381898977941599</v>
      </c>
      <c r="H91" s="14">
        <f t="shared" si="57"/>
        <v>1</v>
      </c>
      <c r="I91" s="14">
        <f t="shared" ca="1" si="58"/>
        <v>1.0381899000000001</v>
      </c>
      <c r="J91" s="13">
        <f t="shared" si="49"/>
        <v>0.05</v>
      </c>
      <c r="K91" s="33">
        <f>IF(P90&gt;0,VLOOKUP(P90,X$12:AG$150,2),K90)</f>
        <v>44670</v>
      </c>
      <c r="L91" s="2">
        <f t="shared" si="50"/>
        <v>77</v>
      </c>
      <c r="M91" s="17">
        <f t="shared" si="51"/>
        <v>77</v>
      </c>
      <c r="N91" s="12">
        <f t="shared" si="52"/>
        <v>1.0150197860000001</v>
      </c>
      <c r="O91" s="12">
        <f t="shared" ca="1" si="53"/>
        <v>1.0537832899999999</v>
      </c>
      <c r="P91" s="17">
        <f t="shared" si="60"/>
        <v>0</v>
      </c>
      <c r="Q91" s="14">
        <f t="shared" ca="1" si="45"/>
        <v>322699.74</v>
      </c>
      <c r="R91" s="21">
        <f t="shared" si="46"/>
        <v>0</v>
      </c>
      <c r="S91" s="14">
        <f t="shared" si="54"/>
        <v>0</v>
      </c>
      <c r="T91" s="4" t="str">
        <f>IF(P90&gt;0,VLOOKUP(P90,X$12:AG$150,10),T90)</f>
        <v>A+J=</v>
      </c>
      <c r="U91" s="33" t="e">
        <f>IF(P90&gt;0,VLOOKUP(P90,X$12:AG$150,11),U90)</f>
        <v>#REF!</v>
      </c>
      <c r="V91" s="33"/>
      <c r="W91" s="116"/>
      <c r="X91" s="124"/>
      <c r="Y91" s="125"/>
      <c r="Z91" s="127"/>
      <c r="AA91" s="128"/>
      <c r="AB91" s="131"/>
      <c r="AC91" s="131"/>
      <c r="AD91" s="129"/>
      <c r="AE91" s="131"/>
      <c r="AF91" s="124"/>
      <c r="AG91" s="130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112">
        <f t="shared" si="47"/>
        <v>44782</v>
      </c>
      <c r="B92" s="113">
        <f t="shared" ca="1" si="55"/>
        <v>6327135.7680000002</v>
      </c>
      <c r="C92" s="7">
        <f t="shared" si="48"/>
        <v>6000000</v>
      </c>
      <c r="D92" s="86">
        <f t="shared" si="59"/>
        <v>44781</v>
      </c>
      <c r="E92" s="84">
        <f ca="1">IF(D92&lt;$B$1,VLOOKUP(D92,[1]DI!$A$4:$B$15000,2,FALSE),0)</f>
        <v>0.13650000000000001</v>
      </c>
      <c r="F92" s="14">
        <f t="shared" ca="1" si="56"/>
        <v>1.00050788</v>
      </c>
      <c r="G92" s="14">
        <f ca="1">(TRUNC(PRODUCT($F$12:$F91),16))</f>
        <v>1.03871717367945</v>
      </c>
      <c r="H92" s="14">
        <f t="shared" si="57"/>
        <v>1</v>
      </c>
      <c r="I92" s="14">
        <f t="shared" ca="1" si="58"/>
        <v>1.03871717</v>
      </c>
      <c r="J92" s="13">
        <f t="shared" si="49"/>
        <v>0.05</v>
      </c>
      <c r="K92" s="33">
        <f>IF(P91&gt;0,VLOOKUP(P91,X$12:AG$150,2),K91)</f>
        <v>44670</v>
      </c>
      <c r="L92" s="2">
        <f t="shared" si="50"/>
        <v>78</v>
      </c>
      <c r="M92" s="17">
        <f t="shared" si="51"/>
        <v>78</v>
      </c>
      <c r="N92" s="12">
        <f t="shared" si="52"/>
        <v>1.0152163249999999</v>
      </c>
      <c r="O92" s="12">
        <f t="shared" ca="1" si="53"/>
        <v>1.054522628</v>
      </c>
      <c r="P92" s="17">
        <f t="shared" si="60"/>
        <v>0</v>
      </c>
      <c r="Q92" s="14">
        <f t="shared" ca="1" si="45"/>
        <v>327135.76799999998</v>
      </c>
      <c r="R92" s="21">
        <f t="shared" si="46"/>
        <v>0</v>
      </c>
      <c r="S92" s="14">
        <f t="shared" si="54"/>
        <v>0</v>
      </c>
      <c r="T92" s="4" t="str">
        <f>IF(P91&gt;0,VLOOKUP(P91,X$12:AG$150,10),T91)</f>
        <v>A+J=</v>
      </c>
      <c r="U92" s="33" t="e">
        <f>IF(P91&gt;0,VLOOKUP(P91,X$12:AG$150,11),U91)</f>
        <v>#REF!</v>
      </c>
      <c r="V92" s="33"/>
      <c r="W92" s="116"/>
      <c r="X92" s="124"/>
      <c r="Y92" s="125"/>
      <c r="Z92" s="127"/>
      <c r="AA92" s="128"/>
      <c r="AB92" s="131"/>
      <c r="AC92" s="131"/>
      <c r="AD92" s="129"/>
      <c r="AE92" s="131"/>
      <c r="AF92" s="124"/>
      <c r="AG92" s="130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112">
        <f t="shared" si="47"/>
        <v>44783</v>
      </c>
      <c r="B93" s="113">
        <f t="shared" ca="1" si="55"/>
        <v>6331574.9759999998</v>
      </c>
      <c r="C93" s="7">
        <f t="shared" si="48"/>
        <v>6000000</v>
      </c>
      <c r="D93" s="86">
        <f t="shared" si="59"/>
        <v>44782</v>
      </c>
      <c r="E93" s="84">
        <f ca="1">IF(D93&lt;$B$1,VLOOKUP(D93,[1]DI!$A$4:$B$15000,2,FALSE),0)</f>
        <v>0.13650000000000001</v>
      </c>
      <c r="F93" s="14">
        <f t="shared" ca="1" si="56"/>
        <v>1.00050788</v>
      </c>
      <c r="G93" s="14">
        <f ca="1">(TRUNC(PRODUCT($F$12:$F92),16))</f>
        <v>1.03924471735762</v>
      </c>
      <c r="H93" s="14">
        <f t="shared" si="57"/>
        <v>1</v>
      </c>
      <c r="I93" s="14">
        <f t="shared" ca="1" si="58"/>
        <v>1.0392447199999999</v>
      </c>
      <c r="J93" s="13">
        <f t="shared" si="49"/>
        <v>0.05</v>
      </c>
      <c r="K93" s="33">
        <f>IF(P92&gt;0,VLOOKUP(P92,X$12:AG$150,2),K92)</f>
        <v>44670</v>
      </c>
      <c r="L93" s="2">
        <f t="shared" si="50"/>
        <v>79</v>
      </c>
      <c r="M93" s="17">
        <f t="shared" si="51"/>
        <v>79</v>
      </c>
      <c r="N93" s="12">
        <f t="shared" si="52"/>
        <v>1.0154129009999999</v>
      </c>
      <c r="O93" s="12">
        <f t="shared" ca="1" si="53"/>
        <v>1.0552624960000001</v>
      </c>
      <c r="P93" s="17">
        <f t="shared" si="60"/>
        <v>0</v>
      </c>
      <c r="Q93" s="14">
        <f t="shared" ca="1" si="45"/>
        <v>331574.97600000002</v>
      </c>
      <c r="R93" s="21">
        <f t="shared" si="46"/>
        <v>0</v>
      </c>
      <c r="S93" s="14">
        <f t="shared" si="54"/>
        <v>0</v>
      </c>
      <c r="T93" s="4" t="str">
        <f>IF(P92&gt;0,VLOOKUP(P92,X$12:AG$150,10),T92)</f>
        <v>A+J=</v>
      </c>
      <c r="U93" s="33" t="e">
        <f>IF(P92&gt;0,VLOOKUP(P92,X$12:AG$150,11),U92)</f>
        <v>#REF!</v>
      </c>
      <c r="V93" s="33"/>
      <c r="W93" s="117"/>
      <c r="X93" s="124"/>
      <c r="Y93" s="125"/>
      <c r="Z93" s="127"/>
      <c r="AA93" s="128"/>
      <c r="AB93" s="131"/>
      <c r="AC93" s="131"/>
      <c r="AD93" s="129"/>
      <c r="AE93" s="131"/>
      <c r="AF93" s="124"/>
      <c r="AG93" s="130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112">
        <f t="shared" si="47"/>
        <v>44784</v>
      </c>
      <c r="B94" s="113">
        <f t="shared" ca="1" si="55"/>
        <v>6336017.2560000001</v>
      </c>
      <c r="C94" s="7">
        <f t="shared" si="48"/>
        <v>6000000</v>
      </c>
      <c r="D94" s="86">
        <f t="shared" si="59"/>
        <v>44783</v>
      </c>
      <c r="E94" s="84">
        <f ca="1">IF(D94&lt;$B$1,VLOOKUP(D94,[1]DI!$A$4:$B$15000,2,FALSE),0)</f>
        <v>0.13650000000000001</v>
      </c>
      <c r="F94" s="14">
        <f t="shared" ca="1" si="56"/>
        <v>1.00050788</v>
      </c>
      <c r="G94" s="14">
        <f ca="1">(TRUNC(PRODUCT($F$12:$F93),16))</f>
        <v>1.03977252896467</v>
      </c>
      <c r="H94" s="14">
        <f t="shared" si="57"/>
        <v>1</v>
      </c>
      <c r="I94" s="14">
        <f t="shared" ca="1" si="58"/>
        <v>1.03977253</v>
      </c>
      <c r="J94" s="13">
        <f t="shared" si="49"/>
        <v>0.05</v>
      </c>
      <c r="K94" s="33">
        <f>IF(P93&gt;0,VLOOKUP(P93,X$12:AG$150,2),K93)</f>
        <v>44670</v>
      </c>
      <c r="L94" s="2">
        <f t="shared" si="50"/>
        <v>80</v>
      </c>
      <c r="M94" s="17">
        <f t="shared" si="51"/>
        <v>80</v>
      </c>
      <c r="N94" s="12">
        <f t="shared" si="52"/>
        <v>1.015609516</v>
      </c>
      <c r="O94" s="12">
        <f t="shared" ca="1" si="53"/>
        <v>1.056002876</v>
      </c>
      <c r="P94" s="17">
        <f t="shared" si="60"/>
        <v>0</v>
      </c>
      <c r="Q94" s="14">
        <f t="shared" ca="1" si="45"/>
        <v>336017.25599999999</v>
      </c>
      <c r="R94" s="21">
        <f t="shared" si="46"/>
        <v>0</v>
      </c>
      <c r="S94" s="14">
        <f t="shared" si="54"/>
        <v>0</v>
      </c>
      <c r="T94" s="4" t="str">
        <f>IF(P93&gt;0,VLOOKUP(P93,X$12:AG$150,10),T93)</f>
        <v>A+J=</v>
      </c>
      <c r="U94" s="33" t="e">
        <f>IF(P93&gt;0,VLOOKUP(P93,X$12:AG$150,11),U93)</f>
        <v>#REF!</v>
      </c>
      <c r="V94" s="33"/>
      <c r="W94" s="4"/>
      <c r="X94" s="124"/>
      <c r="Y94" s="125"/>
      <c r="Z94" s="127"/>
      <c r="AA94" s="128"/>
      <c r="AB94" s="131"/>
      <c r="AC94" s="131"/>
      <c r="AD94" s="129"/>
      <c r="AE94" s="131"/>
      <c r="AF94" s="124"/>
      <c r="AG94" s="130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112">
        <f t="shared" si="47"/>
        <v>44785</v>
      </c>
      <c r="B95" s="113">
        <f t="shared" ca="1" si="55"/>
        <v>6340462.6620000005</v>
      </c>
      <c r="C95" s="7">
        <f t="shared" si="48"/>
        <v>6000000</v>
      </c>
      <c r="D95" s="86">
        <f t="shared" si="59"/>
        <v>44784</v>
      </c>
      <c r="E95" s="84">
        <f ca="1">IF(D95&lt;$B$1,VLOOKUP(D95,[1]DI!$A$4:$B$15000,2,FALSE),0)</f>
        <v>0.13650000000000001</v>
      </c>
      <c r="F95" s="14">
        <f t="shared" ca="1" si="56"/>
        <v>1.00050788</v>
      </c>
      <c r="G95" s="14">
        <f ca="1">(TRUNC(PRODUCT($F$12:$F94),16))</f>
        <v>1.0403006086366799</v>
      </c>
      <c r="H95" s="14">
        <f t="shared" si="57"/>
        <v>1</v>
      </c>
      <c r="I95" s="14">
        <f t="shared" ca="1" si="58"/>
        <v>1.0403006100000001</v>
      </c>
      <c r="J95" s="13">
        <f t="shared" si="49"/>
        <v>0.05</v>
      </c>
      <c r="K95" s="33">
        <f>IF(P94&gt;0,VLOOKUP(P94,X$12:AG$150,2),K94)</f>
        <v>44670</v>
      </c>
      <c r="L95" s="2">
        <f t="shared" si="50"/>
        <v>81</v>
      </c>
      <c r="M95" s="17">
        <f t="shared" si="51"/>
        <v>81</v>
      </c>
      <c r="N95" s="12">
        <f t="shared" si="52"/>
        <v>1.015806169</v>
      </c>
      <c r="O95" s="12">
        <f t="shared" ca="1" si="53"/>
        <v>1.0567437770000001</v>
      </c>
      <c r="P95" s="17">
        <f t="shared" si="60"/>
        <v>0</v>
      </c>
      <c r="Q95" s="14">
        <f t="shared" ca="1" si="45"/>
        <v>340462.66200000001</v>
      </c>
      <c r="R95" s="21">
        <f t="shared" si="46"/>
        <v>0</v>
      </c>
      <c r="S95" s="14">
        <f t="shared" si="54"/>
        <v>0</v>
      </c>
      <c r="T95" s="4" t="str">
        <f>IF(P94&gt;0,VLOOKUP(P94,X$12:AG$150,10),T94)</f>
        <v>A+J=</v>
      </c>
      <c r="U95" s="33" t="e">
        <f>IF(P94&gt;0,VLOOKUP(P94,X$12:AG$150,11),U94)</f>
        <v>#REF!</v>
      </c>
      <c r="V95" s="33"/>
      <c r="W95" s="4"/>
      <c r="X95" s="124"/>
      <c r="Y95" s="125"/>
      <c r="Z95" s="127"/>
      <c r="AA95" s="128"/>
      <c r="AB95" s="131"/>
      <c r="AC95" s="131"/>
      <c r="AD95" s="129"/>
      <c r="AE95" s="131"/>
      <c r="AF95" s="124"/>
      <c r="AG95" s="130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112">
        <f t="shared" si="47"/>
        <v>44788</v>
      </c>
      <c r="B96" s="113">
        <f t="shared" ca="1" si="55"/>
        <v>6344911.1999999899</v>
      </c>
      <c r="C96" s="7">
        <f t="shared" si="48"/>
        <v>6000000</v>
      </c>
      <c r="D96" s="86">
        <f t="shared" si="59"/>
        <v>44785</v>
      </c>
      <c r="E96" s="84">
        <f ca="1">IF(D96&lt;$B$1,VLOOKUP(D96,[1]DI!$A$4:$B$15000,2,FALSE),0)</f>
        <v>0.13650000000000001</v>
      </c>
      <c r="F96" s="14">
        <f t="shared" ca="1" si="56"/>
        <v>1.00050788</v>
      </c>
      <c r="G96" s="14">
        <f ca="1">(TRUNC(PRODUCT($F$12:$F95),16))</f>
        <v>1.0408289565097999</v>
      </c>
      <c r="H96" s="14">
        <f t="shared" si="57"/>
        <v>1</v>
      </c>
      <c r="I96" s="14">
        <f t="shared" ca="1" si="58"/>
        <v>1.04082896</v>
      </c>
      <c r="J96" s="13">
        <f t="shared" si="49"/>
        <v>0.05</v>
      </c>
      <c r="K96" s="33">
        <f>IF(P95&gt;0,VLOOKUP(P95,X$12:AG$150,2),K95)</f>
        <v>44670</v>
      </c>
      <c r="L96" s="2">
        <f t="shared" si="50"/>
        <v>82</v>
      </c>
      <c r="M96" s="17">
        <f t="shared" si="51"/>
        <v>82</v>
      </c>
      <c r="N96" s="12">
        <f t="shared" si="52"/>
        <v>1.01600286</v>
      </c>
      <c r="O96" s="12">
        <f t="shared" ca="1" si="53"/>
        <v>1.0574851999999999</v>
      </c>
      <c r="P96" s="17">
        <f t="shared" si="60"/>
        <v>0</v>
      </c>
      <c r="Q96" s="14">
        <f t="shared" ca="1" si="45"/>
        <v>344911.19999999</v>
      </c>
      <c r="R96" s="21">
        <f t="shared" si="46"/>
        <v>0</v>
      </c>
      <c r="S96" s="14">
        <f t="shared" si="54"/>
        <v>0</v>
      </c>
      <c r="T96" s="4" t="str">
        <f>IF(P95&gt;0,VLOOKUP(P95,X$12:AG$150,10),T95)</f>
        <v>A+J=</v>
      </c>
      <c r="U96" s="33" t="e">
        <f>IF(P95&gt;0,VLOOKUP(P95,X$12:AG$150,11),U95)</f>
        <v>#REF!</v>
      </c>
      <c r="V96" s="33"/>
      <c r="W96" s="4"/>
      <c r="X96" s="124"/>
      <c r="Y96" s="125"/>
      <c r="Z96" s="127"/>
      <c r="AA96" s="128"/>
      <c r="AB96" s="131"/>
      <c r="AC96" s="131"/>
      <c r="AD96" s="129"/>
      <c r="AE96" s="131"/>
      <c r="AF96" s="124"/>
      <c r="AG96" s="130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112">
        <f t="shared" si="47"/>
        <v>44789</v>
      </c>
      <c r="B97" s="113">
        <f t="shared" ca="1" si="55"/>
        <v>6349362.8159999996</v>
      </c>
      <c r="C97" s="7">
        <f t="shared" si="48"/>
        <v>6000000</v>
      </c>
      <c r="D97" s="86">
        <f t="shared" si="59"/>
        <v>44788</v>
      </c>
      <c r="E97" s="84">
        <f ca="1">IF(D97&lt;$B$1,VLOOKUP(D97,[1]DI!$A$4:$B$15000,2,FALSE),0)</f>
        <v>0.13650000000000001</v>
      </c>
      <c r="F97" s="14">
        <f t="shared" ca="1" si="56"/>
        <v>1.00050788</v>
      </c>
      <c r="G97" s="14">
        <f ca="1">(TRUNC(PRODUCT($F$12:$F96),16))</f>
        <v>1.04135757272023</v>
      </c>
      <c r="H97" s="14">
        <f t="shared" si="57"/>
        <v>1</v>
      </c>
      <c r="I97" s="14">
        <f t="shared" ca="1" si="58"/>
        <v>1.04135757</v>
      </c>
      <c r="J97" s="13">
        <f t="shared" si="49"/>
        <v>0.05</v>
      </c>
      <c r="K97" s="33">
        <f>IF(P96&gt;0,VLOOKUP(P96,X$12:AG$150,2),K96)</f>
        <v>44670</v>
      </c>
      <c r="L97" s="2">
        <f t="shared" si="50"/>
        <v>83</v>
      </c>
      <c r="M97" s="17">
        <f t="shared" si="51"/>
        <v>83</v>
      </c>
      <c r="N97" s="12">
        <f t="shared" si="52"/>
        <v>1.01619959</v>
      </c>
      <c r="O97" s="12">
        <f t="shared" ca="1" si="53"/>
        <v>1.058227136</v>
      </c>
      <c r="P97" s="17">
        <f t="shared" si="60"/>
        <v>0</v>
      </c>
      <c r="Q97" s="14">
        <f t="shared" ca="1" si="45"/>
        <v>349362.81599999999</v>
      </c>
      <c r="R97" s="21">
        <f t="shared" si="46"/>
        <v>0</v>
      </c>
      <c r="S97" s="14">
        <f t="shared" si="54"/>
        <v>0</v>
      </c>
      <c r="T97" s="4" t="str">
        <f>IF(P96&gt;0,VLOOKUP(P96,X$12:AG$150,10),T96)</f>
        <v>A+J=</v>
      </c>
      <c r="U97" s="33" t="e">
        <f>IF(P96&gt;0,VLOOKUP(P96,X$12:AG$150,11),U96)</f>
        <v>#REF!</v>
      </c>
      <c r="V97" s="33"/>
      <c r="W97" s="4"/>
      <c r="X97" s="124"/>
      <c r="Y97" s="125"/>
      <c r="Z97" s="127"/>
      <c r="AA97" s="128"/>
      <c r="AB97" s="131"/>
      <c r="AC97" s="131"/>
      <c r="AD97" s="129"/>
      <c r="AE97" s="131"/>
      <c r="AF97" s="124"/>
      <c r="AG97" s="13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112">
        <f t="shared" si="47"/>
        <v>44790</v>
      </c>
      <c r="B98" s="113">
        <f t="shared" ca="1" si="55"/>
        <v>6353817.6119999904</v>
      </c>
      <c r="C98" s="7">
        <f t="shared" si="48"/>
        <v>6000000</v>
      </c>
      <c r="D98" s="86">
        <f t="shared" si="59"/>
        <v>44789</v>
      </c>
      <c r="E98" s="84">
        <f ca="1">IF(D98&lt;$B$1,VLOOKUP(D98,[1]DI!$A$4:$B$15000,2,FALSE),0)</f>
        <v>0.13650000000000001</v>
      </c>
      <c r="F98" s="14">
        <f t="shared" ca="1" si="56"/>
        <v>1.00050788</v>
      </c>
      <c r="G98" s="14">
        <f ca="1">(TRUNC(PRODUCT($F$12:$F97),16))</f>
        <v>1.0418864574042599</v>
      </c>
      <c r="H98" s="14">
        <f t="shared" si="57"/>
        <v>1</v>
      </c>
      <c r="I98" s="14">
        <f t="shared" ca="1" si="58"/>
        <v>1.04188646</v>
      </c>
      <c r="J98" s="13">
        <f t="shared" si="49"/>
        <v>0.05</v>
      </c>
      <c r="K98" s="33">
        <f>IF(P97&gt;0,VLOOKUP(P97,X$12:AG$150,2),K97)</f>
        <v>44670</v>
      </c>
      <c r="L98" s="2">
        <f t="shared" si="50"/>
        <v>84</v>
      </c>
      <c r="M98" s="17">
        <f t="shared" si="51"/>
        <v>84</v>
      </c>
      <c r="N98" s="12">
        <f t="shared" si="52"/>
        <v>1.0163963570000001</v>
      </c>
      <c r="O98" s="12">
        <f t="shared" ca="1" si="53"/>
        <v>1.0589696019999999</v>
      </c>
      <c r="P98" s="17">
        <f t="shared" si="60"/>
        <v>0</v>
      </c>
      <c r="Q98" s="14">
        <f t="shared" ca="1" si="45"/>
        <v>353817.61199999001</v>
      </c>
      <c r="R98" s="21">
        <f t="shared" si="46"/>
        <v>0</v>
      </c>
      <c r="S98" s="14">
        <f t="shared" si="54"/>
        <v>0</v>
      </c>
      <c r="T98" s="4" t="str">
        <f>IF(P97&gt;0,VLOOKUP(P97,X$12:AG$150,10),T97)</f>
        <v>A+J=</v>
      </c>
      <c r="U98" s="33" t="e">
        <f>IF(P97&gt;0,VLOOKUP(P97,X$12:AG$150,11),U97)</f>
        <v>#REF!</v>
      </c>
      <c r="V98" s="33"/>
      <c r="W98" s="4"/>
      <c r="X98" s="124"/>
      <c r="Y98" s="125"/>
      <c r="Z98" s="127"/>
      <c r="AA98" s="128"/>
      <c r="AB98" s="131"/>
      <c r="AC98" s="131"/>
      <c r="AD98" s="129"/>
      <c r="AE98" s="131"/>
      <c r="AF98" s="124"/>
      <c r="AG98" s="13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112">
        <f t="shared" si="47"/>
        <v>44791</v>
      </c>
      <c r="B99" s="113">
        <f t="shared" ca="1" si="55"/>
        <v>6358275.4859999996</v>
      </c>
      <c r="C99" s="7">
        <f t="shared" si="48"/>
        <v>6000000</v>
      </c>
      <c r="D99" s="86">
        <f t="shared" si="59"/>
        <v>44790</v>
      </c>
      <c r="E99" s="84">
        <f ca="1">IF(D99&lt;$B$1,VLOOKUP(D99,[1]DI!$A$4:$B$15000,2,FALSE),0)</f>
        <v>0.13650000000000001</v>
      </c>
      <c r="F99" s="14">
        <f t="shared" ca="1" si="56"/>
        <v>1.00050788</v>
      </c>
      <c r="G99" s="14">
        <f ca="1">(TRUNC(PRODUCT($F$12:$F98),16))</f>
        <v>1.0424156106982501</v>
      </c>
      <c r="H99" s="14">
        <f t="shared" si="57"/>
        <v>1</v>
      </c>
      <c r="I99" s="14">
        <f t="shared" ca="1" si="58"/>
        <v>1.0424156099999999</v>
      </c>
      <c r="J99" s="13">
        <f t="shared" si="49"/>
        <v>0.05</v>
      </c>
      <c r="K99" s="33">
        <f>IF(P98&gt;0,VLOOKUP(P98,X$12:AG$150,2),K98)</f>
        <v>44670</v>
      </c>
      <c r="L99" s="2">
        <f t="shared" si="50"/>
        <v>85</v>
      </c>
      <c r="M99" s="17">
        <f t="shared" si="51"/>
        <v>85</v>
      </c>
      <c r="N99" s="12">
        <f t="shared" si="52"/>
        <v>1.0165931619999999</v>
      </c>
      <c r="O99" s="12">
        <f t="shared" ca="1" si="53"/>
        <v>1.0597125810000001</v>
      </c>
      <c r="P99" s="17">
        <f t="shared" si="60"/>
        <v>0</v>
      </c>
      <c r="Q99" s="14">
        <f t="shared" ca="1" si="45"/>
        <v>358275.48599999998</v>
      </c>
      <c r="R99" s="21">
        <f t="shared" si="46"/>
        <v>0</v>
      </c>
      <c r="S99" s="14">
        <f t="shared" si="54"/>
        <v>0</v>
      </c>
      <c r="T99" s="4" t="str">
        <f>IF(P98&gt;0,VLOOKUP(P98,X$12:AG$150,10),T98)</f>
        <v>A+J=</v>
      </c>
      <c r="U99" s="33" t="e">
        <f>IF(P98&gt;0,VLOOKUP(P98,X$12:AG$150,11),U98)</f>
        <v>#REF!</v>
      </c>
      <c r="V99" s="33"/>
      <c r="W99" s="4"/>
      <c r="X99" s="124"/>
      <c r="Y99" s="125"/>
      <c r="Z99" s="127"/>
      <c r="AA99" s="128"/>
      <c r="AB99" s="131"/>
      <c r="AC99" s="131"/>
      <c r="AD99" s="129"/>
      <c r="AE99" s="131"/>
      <c r="AF99" s="124"/>
      <c r="AG99" s="13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112">
        <f t="shared" si="47"/>
        <v>44792</v>
      </c>
      <c r="B100" s="113">
        <f t="shared" ca="1" si="55"/>
        <v>6362736.4979999997</v>
      </c>
      <c r="C100" s="7">
        <f t="shared" si="48"/>
        <v>6000000</v>
      </c>
      <c r="D100" s="86">
        <f t="shared" si="59"/>
        <v>44791</v>
      </c>
      <c r="E100" s="84">
        <f ca="1">IF(D100&lt;$B$1,VLOOKUP(D100,[1]DI!$A$4:$B$15000,2,FALSE),0)</f>
        <v>0.13650000000000001</v>
      </c>
      <c r="F100" s="14">
        <f t="shared" ca="1" si="56"/>
        <v>1.00050788</v>
      </c>
      <c r="G100" s="14">
        <f ca="1">(TRUNC(PRODUCT($F$12:$F99),16))</f>
        <v>1.0429450327386101</v>
      </c>
      <c r="H100" s="14">
        <f t="shared" si="57"/>
        <v>1</v>
      </c>
      <c r="I100" s="14">
        <f t="shared" ca="1" si="58"/>
        <v>1.0429450300000001</v>
      </c>
      <c r="J100" s="13">
        <f t="shared" si="49"/>
        <v>0.05</v>
      </c>
      <c r="K100" s="33">
        <f>IF(P99&gt;0,VLOOKUP(P99,X$12:AG$150,2),K99)</f>
        <v>44670</v>
      </c>
      <c r="L100" s="2">
        <f t="shared" si="50"/>
        <v>86</v>
      </c>
      <c r="M100" s="17">
        <f t="shared" si="51"/>
        <v>86</v>
      </c>
      <c r="N100" s="12">
        <f t="shared" si="52"/>
        <v>1.0167900059999999</v>
      </c>
      <c r="O100" s="12">
        <f t="shared" ca="1" si="53"/>
        <v>1.060456083</v>
      </c>
      <c r="P100" s="17">
        <f t="shared" si="60"/>
        <v>0</v>
      </c>
      <c r="Q100" s="14">
        <f t="shared" ca="1" si="45"/>
        <v>362736.49800000002</v>
      </c>
      <c r="R100" s="21">
        <f t="shared" si="46"/>
        <v>0</v>
      </c>
      <c r="S100" s="14">
        <f t="shared" si="54"/>
        <v>0</v>
      </c>
      <c r="T100" s="4" t="str">
        <f>IF(P99&gt;0,VLOOKUP(P99,X$12:AG$150,10),T99)</f>
        <v>A+J=</v>
      </c>
      <c r="U100" s="33" t="e">
        <f>IF(P99&gt;0,VLOOKUP(P99,X$12:AG$150,11),U99)</f>
        <v>#REF!</v>
      </c>
      <c r="V100" s="33"/>
      <c r="W100" s="4"/>
      <c r="X100" s="124"/>
      <c r="Y100" s="125"/>
      <c r="Z100" s="127"/>
      <c r="AA100" s="128"/>
      <c r="AB100" s="131"/>
      <c r="AC100" s="131"/>
      <c r="AD100" s="129"/>
      <c r="AE100" s="131"/>
      <c r="AF100" s="124"/>
      <c r="AG100" s="13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112">
        <f t="shared" si="47"/>
        <v>44795</v>
      </c>
      <c r="B101" s="113">
        <f t="shared" ca="1" si="55"/>
        <v>6367200.6419999897</v>
      </c>
      <c r="C101" s="7">
        <f t="shared" si="48"/>
        <v>6000000</v>
      </c>
      <c r="D101" s="86">
        <f t="shared" si="59"/>
        <v>44792</v>
      </c>
      <c r="E101" s="84">
        <f ca="1">IF(D101&lt;$B$1,VLOOKUP(D101,[1]DI!$A$4:$B$15000,2,FALSE),0)</f>
        <v>0.13650000000000001</v>
      </c>
      <c r="F101" s="14">
        <f t="shared" ca="1" si="56"/>
        <v>1.00050788</v>
      </c>
      <c r="G101" s="14">
        <f ca="1">(TRUNC(PRODUCT($F$12:$F100),16))</f>
        <v>1.04347472366184</v>
      </c>
      <c r="H101" s="14">
        <f t="shared" si="57"/>
        <v>1</v>
      </c>
      <c r="I101" s="14">
        <f t="shared" ca="1" si="58"/>
        <v>1.0434747200000001</v>
      </c>
      <c r="J101" s="13">
        <f t="shared" si="49"/>
        <v>0.05</v>
      </c>
      <c r="K101" s="33">
        <f>IF(P100&gt;0,VLOOKUP(P100,X$12:AG$150,2),K100)</f>
        <v>44670</v>
      </c>
      <c r="L101" s="2">
        <f t="shared" si="50"/>
        <v>87</v>
      </c>
      <c r="M101" s="17">
        <f t="shared" si="51"/>
        <v>87</v>
      </c>
      <c r="N101" s="12">
        <f t="shared" si="52"/>
        <v>1.0169868870000001</v>
      </c>
      <c r="O101" s="12">
        <f t="shared" ca="1" si="53"/>
        <v>1.0612001069999999</v>
      </c>
      <c r="P101" s="17">
        <f t="shared" si="60"/>
        <v>0</v>
      </c>
      <c r="Q101" s="14">
        <f t="shared" ca="1" si="45"/>
        <v>367200.64199998998</v>
      </c>
      <c r="R101" s="21">
        <f t="shared" si="46"/>
        <v>0</v>
      </c>
      <c r="S101" s="14">
        <f t="shared" si="54"/>
        <v>0</v>
      </c>
      <c r="T101" s="4" t="str">
        <f>IF(P100&gt;0,VLOOKUP(P100,X$12:AG$150,10),T100)</f>
        <v>A+J=</v>
      </c>
      <c r="U101" s="33" t="e">
        <f>IF(P100&gt;0,VLOOKUP(P100,X$12:AG$150,11),U100)</f>
        <v>#REF!</v>
      </c>
      <c r="V101" s="33"/>
      <c r="W101" s="4"/>
      <c r="X101" s="124"/>
      <c r="Y101" s="125"/>
      <c r="Z101" s="127"/>
      <c r="AA101" s="128"/>
      <c r="AB101" s="131"/>
      <c r="AC101" s="131"/>
      <c r="AD101" s="129"/>
      <c r="AE101" s="131"/>
      <c r="AF101" s="124"/>
      <c r="AG101" s="13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112">
        <f t="shared" si="47"/>
        <v>44796</v>
      </c>
      <c r="B102" s="113">
        <f t="shared" ca="1" si="55"/>
        <v>6371667.9299999997</v>
      </c>
      <c r="C102" s="7">
        <f t="shared" si="48"/>
        <v>6000000</v>
      </c>
      <c r="D102" s="86">
        <f t="shared" si="59"/>
        <v>44795</v>
      </c>
      <c r="E102" s="84">
        <f ca="1">IF(D102&lt;$B$1,VLOOKUP(D102,[1]DI!$A$4:$B$15000,2,FALSE),0)</f>
        <v>0.13650000000000001</v>
      </c>
      <c r="F102" s="14">
        <f t="shared" ca="1" si="56"/>
        <v>1.00050788</v>
      </c>
      <c r="G102" s="14">
        <f ca="1">(TRUNC(PRODUCT($F$12:$F101),16))</f>
        <v>1.0440046836044901</v>
      </c>
      <c r="H102" s="14">
        <f t="shared" si="57"/>
        <v>1</v>
      </c>
      <c r="I102" s="14">
        <f t="shared" ca="1" si="58"/>
        <v>1.04400468</v>
      </c>
      <c r="J102" s="13">
        <f t="shared" si="49"/>
        <v>0.05</v>
      </c>
      <c r="K102" s="33">
        <f>IF(P101&gt;0,VLOOKUP(P101,X$12:AG$150,2),K101)</f>
        <v>44670</v>
      </c>
      <c r="L102" s="2">
        <f t="shared" si="50"/>
        <v>88</v>
      </c>
      <c r="M102" s="17">
        <f t="shared" si="51"/>
        <v>88</v>
      </c>
      <c r="N102" s="12">
        <f t="shared" si="52"/>
        <v>1.0171838070000001</v>
      </c>
      <c r="O102" s="12">
        <f t="shared" ca="1" si="53"/>
        <v>1.061944655</v>
      </c>
      <c r="P102" s="17">
        <f t="shared" si="60"/>
        <v>0</v>
      </c>
      <c r="Q102" s="14">
        <f t="shared" ca="1" si="45"/>
        <v>371667.93</v>
      </c>
      <c r="R102" s="21">
        <f t="shared" si="46"/>
        <v>0</v>
      </c>
      <c r="S102" s="14">
        <f t="shared" si="54"/>
        <v>0</v>
      </c>
      <c r="T102" s="4" t="str">
        <f>IF(P101&gt;0,VLOOKUP(P101,X$12:AG$150,10),T101)</f>
        <v>A+J=</v>
      </c>
      <c r="U102" s="33" t="e">
        <f>IF(P101&gt;0,VLOOKUP(P101,X$12:AG$150,11),U101)</f>
        <v>#REF!</v>
      </c>
      <c r="V102" s="33"/>
      <c r="W102" s="4"/>
      <c r="X102" s="124"/>
      <c r="Y102" s="125"/>
      <c r="Z102" s="127"/>
      <c r="AA102" s="128"/>
      <c r="AB102" s="131"/>
      <c r="AC102" s="131"/>
      <c r="AD102" s="129"/>
      <c r="AE102" s="131"/>
      <c r="AF102" s="124"/>
      <c r="AG102" s="13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112">
        <f t="shared" si="47"/>
        <v>44797</v>
      </c>
      <c r="B103" s="113">
        <f t="shared" ca="1" si="55"/>
        <v>6376138.3559999904</v>
      </c>
      <c r="C103" s="7">
        <f t="shared" si="48"/>
        <v>6000000</v>
      </c>
      <c r="D103" s="86">
        <f t="shared" si="59"/>
        <v>44796</v>
      </c>
      <c r="E103" s="84">
        <f ca="1">IF(D103&lt;$B$1,VLOOKUP(D103,[1]DI!$A$4:$B$15000,2,FALSE),0)</f>
        <v>0.13650000000000001</v>
      </c>
      <c r="F103" s="14">
        <f t="shared" ca="1" si="56"/>
        <v>1.00050788</v>
      </c>
      <c r="G103" s="14">
        <f ca="1">(TRUNC(PRODUCT($F$12:$F102),16))</f>
        <v>1.0445349127032</v>
      </c>
      <c r="H103" s="14">
        <f t="shared" si="57"/>
        <v>1</v>
      </c>
      <c r="I103" s="14">
        <f t="shared" ca="1" si="58"/>
        <v>1.0445349100000001</v>
      </c>
      <c r="J103" s="13">
        <f t="shared" si="49"/>
        <v>0.05</v>
      </c>
      <c r="K103" s="33">
        <f>IF(P102&gt;0,VLOOKUP(P102,X$12:AG$150,2),K102)</f>
        <v>44670</v>
      </c>
      <c r="L103" s="2">
        <f t="shared" si="50"/>
        <v>89</v>
      </c>
      <c r="M103" s="17">
        <f t="shared" si="51"/>
        <v>89</v>
      </c>
      <c r="N103" s="12">
        <f t="shared" si="52"/>
        <v>1.017380765</v>
      </c>
      <c r="O103" s="12">
        <f t="shared" ca="1" si="53"/>
        <v>1.0626897259999999</v>
      </c>
      <c r="P103" s="17">
        <f t="shared" si="60"/>
        <v>0</v>
      </c>
      <c r="Q103" s="14">
        <f t="shared" ca="1" si="45"/>
        <v>376138.35599999002</v>
      </c>
      <c r="R103" s="21">
        <f t="shared" si="46"/>
        <v>0</v>
      </c>
      <c r="S103" s="14">
        <f t="shared" si="54"/>
        <v>0</v>
      </c>
      <c r="T103" s="4" t="str">
        <f>IF(P102&gt;0,VLOOKUP(P102,X$12:AG$150,10),T102)</f>
        <v>A+J=</v>
      </c>
      <c r="U103" s="33" t="e">
        <f>IF(P102&gt;0,VLOOKUP(P102,X$12:AG$150,11),U102)</f>
        <v>#REF!</v>
      </c>
      <c r="V103" s="33"/>
      <c r="W103" s="4"/>
      <c r="X103" s="124"/>
      <c r="Y103" s="125"/>
      <c r="Z103" s="127"/>
      <c r="AA103" s="128"/>
      <c r="AB103" s="131"/>
      <c r="AC103" s="131"/>
      <c r="AD103" s="129"/>
      <c r="AE103" s="131"/>
      <c r="AF103" s="124"/>
      <c r="AG103" s="13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112">
        <f t="shared" si="47"/>
        <v>44798</v>
      </c>
      <c r="B104" s="113">
        <f t="shared" ca="1" si="55"/>
        <v>6380611.9199999999</v>
      </c>
      <c r="C104" s="7">
        <f t="shared" si="48"/>
        <v>6000000</v>
      </c>
      <c r="D104" s="86">
        <f t="shared" si="59"/>
        <v>44797</v>
      </c>
      <c r="E104" s="84">
        <f ca="1">IF(D104&lt;$B$1,VLOOKUP(D104,[1]DI!$A$4:$B$15000,2,FALSE),0)</f>
        <v>0.13650000000000001</v>
      </c>
      <c r="F104" s="14">
        <f t="shared" ca="1" si="56"/>
        <v>1.00050788</v>
      </c>
      <c r="G104" s="14">
        <f ca="1">(TRUNC(PRODUCT($F$12:$F103),16))</f>
        <v>1.04506541109466</v>
      </c>
      <c r="H104" s="14">
        <f t="shared" si="57"/>
        <v>1</v>
      </c>
      <c r="I104" s="14">
        <f t="shared" ca="1" si="58"/>
        <v>1.0450654100000001</v>
      </c>
      <c r="J104" s="13">
        <f t="shared" si="49"/>
        <v>0.05</v>
      </c>
      <c r="K104" s="33">
        <f>IF(P103&gt;0,VLOOKUP(P103,X$12:AG$150,2),K103)</f>
        <v>44670</v>
      </c>
      <c r="L104" s="2">
        <f t="shared" si="50"/>
        <v>90</v>
      </c>
      <c r="M104" s="17">
        <f t="shared" si="51"/>
        <v>90</v>
      </c>
      <c r="N104" s="12">
        <f t="shared" si="52"/>
        <v>1.0175777610000001</v>
      </c>
      <c r="O104" s="12">
        <f t="shared" ca="1" si="53"/>
        <v>1.06343532</v>
      </c>
      <c r="P104" s="17">
        <f t="shared" si="60"/>
        <v>0</v>
      </c>
      <c r="Q104" s="14">
        <f t="shared" ca="1" si="45"/>
        <v>380611.92</v>
      </c>
      <c r="R104" s="21">
        <f t="shared" si="46"/>
        <v>0</v>
      </c>
      <c r="S104" s="14">
        <f t="shared" si="54"/>
        <v>0</v>
      </c>
      <c r="T104" s="4" t="str">
        <f>IF(P103&gt;0,VLOOKUP(P103,X$12:AG$150,10),T103)</f>
        <v>A+J=</v>
      </c>
      <c r="U104" s="33" t="e">
        <f>IF(P103&gt;0,VLOOKUP(P103,X$12:AG$150,11),U103)</f>
        <v>#REF!</v>
      </c>
      <c r="V104" s="33"/>
      <c r="W104" s="11"/>
      <c r="X104" s="124"/>
      <c r="Y104" s="125"/>
      <c r="Z104" s="127"/>
      <c r="AA104" s="128"/>
      <c r="AB104" s="131"/>
      <c r="AC104" s="131"/>
      <c r="AD104" s="129"/>
      <c r="AE104" s="131"/>
      <c r="AF104" s="124"/>
      <c r="AG104" s="13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112">
        <f t="shared" si="47"/>
        <v>44799</v>
      </c>
      <c r="B105" s="113">
        <f t="shared" ca="1" si="55"/>
        <v>6385088.6280000005</v>
      </c>
      <c r="C105" s="7">
        <f t="shared" si="48"/>
        <v>6000000</v>
      </c>
      <c r="D105" s="86">
        <f t="shared" si="59"/>
        <v>44798</v>
      </c>
      <c r="E105" s="84">
        <f ca="1">IF(D105&lt;$B$1,VLOOKUP(D105,[1]DI!$A$4:$B$15000,2,FALSE),0)</f>
        <v>0.13650000000000001</v>
      </c>
      <c r="F105" s="14">
        <f t="shared" ca="1" si="56"/>
        <v>1.00050788</v>
      </c>
      <c r="G105" s="14">
        <f ca="1">(TRUNC(PRODUCT($F$12:$F104),16))</f>
        <v>1.04559617891565</v>
      </c>
      <c r="H105" s="14">
        <f t="shared" si="57"/>
        <v>1</v>
      </c>
      <c r="I105" s="14">
        <f t="shared" ca="1" si="58"/>
        <v>1.04559618</v>
      </c>
      <c r="J105" s="13">
        <f t="shared" si="49"/>
        <v>0.05</v>
      </c>
      <c r="K105" s="33">
        <f>IF(P104&gt;0,VLOOKUP(P104,X$12:AG$150,2),K104)</f>
        <v>44670</v>
      </c>
      <c r="L105" s="2">
        <f t="shared" si="50"/>
        <v>91</v>
      </c>
      <c r="M105" s="17">
        <f t="shared" si="51"/>
        <v>91</v>
      </c>
      <c r="N105" s="12">
        <f t="shared" si="52"/>
        <v>1.017774795</v>
      </c>
      <c r="O105" s="12">
        <f t="shared" ca="1" si="53"/>
        <v>1.0641814380000001</v>
      </c>
      <c r="P105" s="17">
        <f t="shared" si="60"/>
        <v>0</v>
      </c>
      <c r="Q105" s="14">
        <f t="shared" ca="1" si="45"/>
        <v>385088.62800000003</v>
      </c>
      <c r="R105" s="21">
        <f t="shared" si="46"/>
        <v>0</v>
      </c>
      <c r="S105" s="14">
        <f t="shared" si="54"/>
        <v>0</v>
      </c>
      <c r="T105" s="4" t="str">
        <f>IF(P104&gt;0,VLOOKUP(P104,X$12:AG$150,10),T104)</f>
        <v>A+J=</v>
      </c>
      <c r="U105" s="33" t="e">
        <f>IF(P104&gt;0,VLOOKUP(P104,X$12:AG$150,11),U104)</f>
        <v>#REF!</v>
      </c>
      <c r="V105" s="33"/>
      <c r="W105" s="4"/>
      <c r="X105" s="124"/>
      <c r="Y105" s="125"/>
      <c r="Z105" s="127"/>
      <c r="AA105" s="128"/>
      <c r="AB105" s="131"/>
      <c r="AC105" s="131"/>
      <c r="AD105" s="129"/>
      <c r="AE105" s="131"/>
      <c r="AF105" s="124"/>
      <c r="AG105" s="13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112">
        <f t="shared" si="47"/>
        <v>44802</v>
      </c>
      <c r="B106" s="113">
        <f t="shared" ca="1" si="55"/>
        <v>6389568.4740000004</v>
      </c>
      <c r="C106" s="7">
        <f t="shared" si="48"/>
        <v>6000000</v>
      </c>
      <c r="D106" s="86">
        <f t="shared" si="59"/>
        <v>44799</v>
      </c>
      <c r="E106" s="84">
        <f ca="1">IF(D106&lt;$B$1,VLOOKUP(D106,[1]DI!$A$4:$B$15000,2,FALSE),0)</f>
        <v>0.13650000000000001</v>
      </c>
      <c r="F106" s="14">
        <f t="shared" ca="1" si="56"/>
        <v>1.00050788</v>
      </c>
      <c r="G106" s="14">
        <f ca="1">(TRUNC(PRODUCT($F$12:$F105),16))</f>
        <v>1.046127216303</v>
      </c>
      <c r="H106" s="14">
        <f t="shared" si="57"/>
        <v>1</v>
      </c>
      <c r="I106" s="14">
        <f t="shared" ca="1" si="58"/>
        <v>1.04612722</v>
      </c>
      <c r="J106" s="13">
        <f t="shared" si="49"/>
        <v>0.05</v>
      </c>
      <c r="K106" s="33">
        <f>IF(P105&gt;0,VLOOKUP(P105,X$12:AG$150,2),K105)</f>
        <v>44670</v>
      </c>
      <c r="L106" s="2">
        <f t="shared" si="50"/>
        <v>92</v>
      </c>
      <c r="M106" s="17">
        <f t="shared" si="51"/>
        <v>92</v>
      </c>
      <c r="N106" s="12">
        <f t="shared" si="52"/>
        <v>1.017971867</v>
      </c>
      <c r="O106" s="12">
        <f t="shared" ca="1" si="53"/>
        <v>1.064928079</v>
      </c>
      <c r="P106" s="17">
        <f t="shared" si="60"/>
        <v>0</v>
      </c>
      <c r="Q106" s="14">
        <f t="shared" ca="1" si="45"/>
        <v>389568.47399999999</v>
      </c>
      <c r="R106" s="21">
        <f t="shared" si="46"/>
        <v>0</v>
      </c>
      <c r="S106" s="14">
        <f t="shared" si="54"/>
        <v>0</v>
      </c>
      <c r="T106" s="4" t="str">
        <f>IF(P105&gt;0,VLOOKUP(P105,X$12:AG$150,10),T105)</f>
        <v>A+J=</v>
      </c>
      <c r="U106" s="33" t="e">
        <f>IF(P105&gt;0,VLOOKUP(P105,X$12:AG$150,11),U105)</f>
        <v>#REF!</v>
      </c>
      <c r="V106" s="33"/>
      <c r="W106" s="4"/>
      <c r="X106" s="124"/>
      <c r="Y106" s="125"/>
      <c r="Z106" s="127"/>
      <c r="AA106" s="128"/>
      <c r="AB106" s="131"/>
      <c r="AC106" s="131"/>
      <c r="AD106" s="129"/>
      <c r="AE106" s="131"/>
      <c r="AF106" s="124"/>
      <c r="AG106" s="13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112">
        <f t="shared" si="47"/>
        <v>44803</v>
      </c>
      <c r="B107" s="113">
        <f t="shared" ca="1" si="55"/>
        <v>6394051.4100000001</v>
      </c>
      <c r="C107" s="7">
        <f t="shared" si="48"/>
        <v>6000000</v>
      </c>
      <c r="D107" s="86">
        <f t="shared" si="59"/>
        <v>44802</v>
      </c>
      <c r="E107" s="84">
        <f ca="1">IF(D107&lt;$B$1,VLOOKUP(D107,[1]DI!$A$4:$B$15000,2,FALSE),0)</f>
        <v>0.13650000000000001</v>
      </c>
      <c r="F107" s="14">
        <f t="shared" ca="1" si="56"/>
        <v>1.00050788</v>
      </c>
      <c r="G107" s="14">
        <f ca="1">(TRUNC(PRODUCT($F$12:$F106),16))</f>
        <v>1.0466585233936101</v>
      </c>
      <c r="H107" s="14">
        <f t="shared" si="57"/>
        <v>1</v>
      </c>
      <c r="I107" s="14">
        <f t="shared" ca="1" si="58"/>
        <v>1.04665852</v>
      </c>
      <c r="J107" s="13">
        <f t="shared" si="49"/>
        <v>0.05</v>
      </c>
      <c r="K107" s="33">
        <f>IF(P106&gt;0,VLOOKUP(P106,X$12:AG$150,2),K106)</f>
        <v>44670</v>
      </c>
      <c r="L107" s="2">
        <f t="shared" si="50"/>
        <v>93</v>
      </c>
      <c r="M107" s="17">
        <f t="shared" si="51"/>
        <v>93</v>
      </c>
      <c r="N107" s="12">
        <f t="shared" si="52"/>
        <v>1.018168977</v>
      </c>
      <c r="O107" s="12">
        <f t="shared" ca="1" si="53"/>
        <v>1.0656752350000001</v>
      </c>
      <c r="P107" s="17">
        <f t="shared" si="60"/>
        <v>0</v>
      </c>
      <c r="Q107" s="14">
        <f t="shared" ca="1" si="45"/>
        <v>394051.41</v>
      </c>
      <c r="R107" s="21">
        <f t="shared" si="46"/>
        <v>0</v>
      </c>
      <c r="S107" s="14">
        <f t="shared" si="54"/>
        <v>0</v>
      </c>
      <c r="T107" s="4" t="str">
        <f>IF(P106&gt;0,VLOOKUP(P106,X$12:AG$150,10),T106)</f>
        <v>A+J=</v>
      </c>
      <c r="U107" s="33" t="e">
        <f>IF(P106&gt;0,VLOOKUP(P106,X$12:AG$150,11),U106)</f>
        <v>#REF!</v>
      </c>
      <c r="V107" s="33"/>
      <c r="W107" s="4"/>
      <c r="X107" s="124"/>
      <c r="Y107" s="125"/>
      <c r="Z107" s="127"/>
      <c r="AA107" s="128"/>
      <c r="AB107" s="131"/>
      <c r="AC107" s="131"/>
      <c r="AD107" s="129"/>
      <c r="AE107" s="131"/>
      <c r="AF107" s="124"/>
      <c r="AG107" s="13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112">
        <f t="shared" si="47"/>
        <v>44804</v>
      </c>
      <c r="B108" s="113">
        <f t="shared" ca="1" si="55"/>
        <v>6398537.5499999896</v>
      </c>
      <c r="C108" s="7">
        <f t="shared" si="48"/>
        <v>6000000</v>
      </c>
      <c r="D108" s="86">
        <f t="shared" si="59"/>
        <v>44803</v>
      </c>
      <c r="E108" s="84">
        <f ca="1">IF(D108&lt;$B$1,VLOOKUP(D108,[1]DI!$A$4:$B$15000,2,FALSE),0)</f>
        <v>0.13650000000000001</v>
      </c>
      <c r="F108" s="14">
        <f t="shared" ca="1" si="56"/>
        <v>1.00050788</v>
      </c>
      <c r="G108" s="14">
        <f ca="1">(TRUNC(PRODUCT($F$12:$F107),16))</f>
        <v>1.0471901003244799</v>
      </c>
      <c r="H108" s="14">
        <f t="shared" si="57"/>
        <v>1</v>
      </c>
      <c r="I108" s="14">
        <f t="shared" ca="1" si="58"/>
        <v>1.0471900999999999</v>
      </c>
      <c r="J108" s="13">
        <f t="shared" si="49"/>
        <v>0.05</v>
      </c>
      <c r="K108" s="33">
        <f>IF(P107&gt;0,VLOOKUP(P107,X$12:AG$150,2),K107)</f>
        <v>44670</v>
      </c>
      <c r="L108" s="2">
        <f t="shared" si="50"/>
        <v>94</v>
      </c>
      <c r="M108" s="17">
        <f t="shared" si="51"/>
        <v>94</v>
      </c>
      <c r="N108" s="12">
        <f t="shared" si="52"/>
        <v>1.0183661260000001</v>
      </c>
      <c r="O108" s="12">
        <f t="shared" ca="1" si="53"/>
        <v>1.0664229249999999</v>
      </c>
      <c r="P108" s="17">
        <f t="shared" si="60"/>
        <v>0</v>
      </c>
      <c r="Q108" s="14">
        <f t="shared" ca="1" si="45"/>
        <v>398537.54999998998</v>
      </c>
      <c r="R108" s="21">
        <f t="shared" si="46"/>
        <v>0</v>
      </c>
      <c r="S108" s="14">
        <f t="shared" si="54"/>
        <v>0</v>
      </c>
      <c r="T108" s="4" t="str">
        <f>IF(P107&gt;0,VLOOKUP(P107,X$12:AG$150,10),T107)</f>
        <v>A+J=</v>
      </c>
      <c r="U108" s="33" t="e">
        <f>IF(P107&gt;0,VLOOKUP(P107,X$12:AG$150,11),U107)</f>
        <v>#REF!</v>
      </c>
      <c r="V108" s="33"/>
      <c r="W108" s="4"/>
      <c r="X108" s="124"/>
      <c r="Y108" s="125"/>
      <c r="Z108" s="127"/>
      <c r="AA108" s="128"/>
      <c r="AB108" s="131"/>
      <c r="AC108" s="131"/>
      <c r="AD108" s="129"/>
      <c r="AE108" s="131"/>
      <c r="AF108" s="124"/>
      <c r="AG108" s="13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112">
        <f t="shared" si="47"/>
        <v>44805</v>
      </c>
      <c r="B109" s="113">
        <f t="shared" ca="1" si="55"/>
        <v>6403026.8399999896</v>
      </c>
      <c r="C109" s="7">
        <f t="shared" si="48"/>
        <v>6000000</v>
      </c>
      <c r="D109" s="86">
        <f t="shared" si="59"/>
        <v>44804</v>
      </c>
      <c r="E109" s="84">
        <f ca="1">IF(D109&lt;$B$1,VLOOKUP(D109,[1]DI!$A$4:$B$15000,2,FALSE),0)</f>
        <v>0.13650000000000001</v>
      </c>
      <c r="F109" s="14">
        <f t="shared" ca="1" si="56"/>
        <v>1.00050788</v>
      </c>
      <c r="G109" s="14">
        <f ca="1">(TRUNC(PRODUCT($F$12:$F108),16))</f>
        <v>1.04772194723263</v>
      </c>
      <c r="H109" s="14">
        <f t="shared" si="57"/>
        <v>1</v>
      </c>
      <c r="I109" s="14">
        <f t="shared" ca="1" si="58"/>
        <v>1.0477219499999999</v>
      </c>
      <c r="J109" s="13">
        <f t="shared" si="49"/>
        <v>0.05</v>
      </c>
      <c r="K109" s="33">
        <f>IF(P108&gt;0,VLOOKUP(P108,X$12:AG$150,2),K108)</f>
        <v>44670</v>
      </c>
      <c r="L109" s="2">
        <f t="shared" si="50"/>
        <v>95</v>
      </c>
      <c r="M109" s="17">
        <f t="shared" si="51"/>
        <v>95</v>
      </c>
      <c r="N109" s="12">
        <f t="shared" si="52"/>
        <v>1.018563313</v>
      </c>
      <c r="O109" s="12">
        <f t="shared" ca="1" si="53"/>
        <v>1.0671711399999999</v>
      </c>
      <c r="P109" s="17">
        <f t="shared" si="60"/>
        <v>0</v>
      </c>
      <c r="Q109" s="14">
        <f t="shared" ca="1" si="45"/>
        <v>403026.83999999001</v>
      </c>
      <c r="R109" s="21">
        <f t="shared" si="46"/>
        <v>0</v>
      </c>
      <c r="S109" s="14">
        <f t="shared" si="54"/>
        <v>0</v>
      </c>
      <c r="T109" s="4" t="str">
        <f>IF(P108&gt;0,VLOOKUP(P108,X$12:AG$150,10),T108)</f>
        <v>A+J=</v>
      </c>
      <c r="U109" s="33" t="e">
        <f>IF(P108&gt;0,VLOOKUP(P108,X$12:AG$150,11),U108)</f>
        <v>#REF!</v>
      </c>
      <c r="V109" s="33"/>
      <c r="W109" s="4"/>
      <c r="X109" s="124"/>
      <c r="Y109" s="125"/>
      <c r="Z109" s="127"/>
      <c r="AA109" s="128"/>
      <c r="AB109" s="131"/>
      <c r="AC109" s="131"/>
      <c r="AD109" s="129"/>
      <c r="AE109" s="131"/>
      <c r="AF109" s="124"/>
      <c r="AG109" s="13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112">
        <f t="shared" si="47"/>
        <v>44806</v>
      </c>
      <c r="B110" s="113">
        <f t="shared" ca="1" si="55"/>
        <v>6407519.2199999997</v>
      </c>
      <c r="C110" s="7">
        <f t="shared" si="48"/>
        <v>6000000</v>
      </c>
      <c r="D110" s="86">
        <f t="shared" si="59"/>
        <v>44805</v>
      </c>
      <c r="E110" s="84">
        <f ca="1">IF(D110&lt;$B$1,VLOOKUP(D110,[1]DI!$A$4:$B$15000,2,FALSE),0)</f>
        <v>0.13650000000000001</v>
      </c>
      <c r="F110" s="14">
        <f t="shared" ca="1" si="56"/>
        <v>1.00050788</v>
      </c>
      <c r="G110" s="14">
        <f ca="1">(TRUNC(PRODUCT($F$12:$F109),16))</f>
        <v>1.0482540642551901</v>
      </c>
      <c r="H110" s="14">
        <f t="shared" si="57"/>
        <v>1</v>
      </c>
      <c r="I110" s="14">
        <f t="shared" ca="1" si="58"/>
        <v>1.0482540600000001</v>
      </c>
      <c r="J110" s="13">
        <f t="shared" si="49"/>
        <v>0.05</v>
      </c>
      <c r="K110" s="33">
        <f>IF(P109&gt;0,VLOOKUP(P109,X$12:AG$150,2),K109)</f>
        <v>44670</v>
      </c>
      <c r="L110" s="2">
        <f t="shared" si="50"/>
        <v>96</v>
      </c>
      <c r="M110" s="17">
        <f t="shared" si="51"/>
        <v>96</v>
      </c>
      <c r="N110" s="12">
        <f t="shared" si="52"/>
        <v>1.018760538</v>
      </c>
      <c r="O110" s="12">
        <f t="shared" ca="1" si="53"/>
        <v>1.0679198700000001</v>
      </c>
      <c r="P110" s="17">
        <f t="shared" si="60"/>
        <v>0</v>
      </c>
      <c r="Q110" s="14">
        <f t="shared" ca="1" si="45"/>
        <v>407519.22</v>
      </c>
      <c r="R110" s="21">
        <f t="shared" si="46"/>
        <v>0</v>
      </c>
      <c r="S110" s="14">
        <f t="shared" si="54"/>
        <v>0</v>
      </c>
      <c r="T110" s="4" t="str">
        <f>IF(P109&gt;0,VLOOKUP(P109,X$12:AG$150,10),T109)</f>
        <v>A+J=</v>
      </c>
      <c r="U110" s="33" t="e">
        <f>IF(P109&gt;0,VLOOKUP(P109,X$12:AG$150,11),U109)</f>
        <v>#REF!</v>
      </c>
      <c r="V110" s="33"/>
      <c r="W110" s="4"/>
      <c r="X110" s="124"/>
      <c r="Y110" s="125"/>
      <c r="Z110" s="127"/>
      <c r="AA110" s="128"/>
      <c r="AB110" s="131"/>
      <c r="AC110" s="131"/>
      <c r="AD110" s="129"/>
      <c r="AE110" s="131"/>
      <c r="AF110" s="124"/>
      <c r="AG110" s="13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112">
        <f t="shared" si="47"/>
        <v>44809</v>
      </c>
      <c r="B111" s="113">
        <f t="shared" ca="1" si="55"/>
        <v>6412014.8099999996</v>
      </c>
      <c r="C111" s="7">
        <f t="shared" si="48"/>
        <v>6000000</v>
      </c>
      <c r="D111" s="86">
        <f t="shared" si="59"/>
        <v>44806</v>
      </c>
      <c r="E111" s="84">
        <f ca="1">IF(D111&lt;$B$1,VLOOKUP(D111,[1]DI!$A$4:$B$15000,2,FALSE),0)</f>
        <v>0.13650000000000001</v>
      </c>
      <c r="F111" s="14">
        <f t="shared" ca="1" si="56"/>
        <v>1.00050788</v>
      </c>
      <c r="G111" s="14">
        <f ca="1">(TRUNC(PRODUCT($F$12:$F110),16))</f>
        <v>1.0487864515293399</v>
      </c>
      <c r="H111" s="14">
        <f t="shared" si="57"/>
        <v>1</v>
      </c>
      <c r="I111" s="14">
        <f t="shared" ca="1" si="58"/>
        <v>1.0487864499999999</v>
      </c>
      <c r="J111" s="13">
        <f t="shared" si="49"/>
        <v>0.05</v>
      </c>
      <c r="K111" s="33">
        <f>IF(P110&gt;0,VLOOKUP(P110,X$12:AG$150,2),K110)</f>
        <v>44670</v>
      </c>
      <c r="L111" s="2">
        <f t="shared" si="50"/>
        <v>97</v>
      </c>
      <c r="M111" s="17">
        <f t="shared" si="51"/>
        <v>97</v>
      </c>
      <c r="N111" s="12">
        <f t="shared" si="52"/>
        <v>1.018957801</v>
      </c>
      <c r="O111" s="12">
        <f t="shared" ca="1" si="53"/>
        <v>1.0686691349999999</v>
      </c>
      <c r="P111" s="17">
        <f t="shared" si="60"/>
        <v>0</v>
      </c>
      <c r="Q111" s="14">
        <f t="shared" ca="1" si="45"/>
        <v>412014.81</v>
      </c>
      <c r="R111" s="21">
        <f t="shared" si="46"/>
        <v>0</v>
      </c>
      <c r="S111" s="14">
        <f t="shared" si="54"/>
        <v>0</v>
      </c>
      <c r="T111" s="4" t="str">
        <f>IF(P110&gt;0,VLOOKUP(P110,X$12:AG$150,10),T110)</f>
        <v>A+J=</v>
      </c>
      <c r="U111" s="33" t="e">
        <f>IF(P110&gt;0,VLOOKUP(P110,X$12:AG$150,11),U110)</f>
        <v>#REF!</v>
      </c>
      <c r="V111" s="33"/>
      <c r="W111" s="4"/>
      <c r="X111" s="124"/>
      <c r="Y111" s="125"/>
      <c r="Z111" s="127"/>
      <c r="AA111" s="128"/>
      <c r="AB111" s="131"/>
      <c r="AC111" s="131"/>
      <c r="AD111" s="129"/>
      <c r="AE111" s="131"/>
      <c r="AF111" s="124"/>
      <c r="AG111" s="13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112">
        <f t="shared" si="47"/>
        <v>44810</v>
      </c>
      <c r="B112" s="113">
        <f t="shared" ca="1" si="55"/>
        <v>6416513.5499999896</v>
      </c>
      <c r="C112" s="7">
        <f t="shared" si="48"/>
        <v>6000000</v>
      </c>
      <c r="D112" s="86">
        <f t="shared" si="59"/>
        <v>44809</v>
      </c>
      <c r="E112" s="84">
        <f ca="1">IF(D112&lt;$B$1,VLOOKUP(D112,[1]DI!$A$4:$B$15000,2,FALSE),0)</f>
        <v>0.13650000000000001</v>
      </c>
      <c r="F112" s="14">
        <f t="shared" ca="1" si="56"/>
        <v>1.00050788</v>
      </c>
      <c r="G112" s="14">
        <f ca="1">(TRUNC(PRODUCT($F$12:$F111),16))</f>
        <v>1.0493191091923499</v>
      </c>
      <c r="H112" s="14">
        <f t="shared" si="57"/>
        <v>1</v>
      </c>
      <c r="I112" s="14">
        <f t="shared" ca="1" si="58"/>
        <v>1.0493191100000001</v>
      </c>
      <c r="J112" s="13">
        <f t="shared" si="49"/>
        <v>0.05</v>
      </c>
      <c r="K112" s="33">
        <f>IF(P111&gt;0,VLOOKUP(P111,X$12:AG$150,2),K111)</f>
        <v>44670</v>
      </c>
      <c r="L112" s="2">
        <f t="shared" si="50"/>
        <v>98</v>
      </c>
      <c r="M112" s="17">
        <f t="shared" si="51"/>
        <v>98</v>
      </c>
      <c r="N112" s="12">
        <f t="shared" si="52"/>
        <v>1.019155102</v>
      </c>
      <c r="O112" s="12">
        <f t="shared" ca="1" si="53"/>
        <v>1.0694189249999999</v>
      </c>
      <c r="P112" s="17">
        <f t="shared" si="60"/>
        <v>0</v>
      </c>
      <c r="Q112" s="14">
        <f t="shared" ca="1" si="45"/>
        <v>416513.54999998998</v>
      </c>
      <c r="R112" s="21">
        <f t="shared" si="46"/>
        <v>0</v>
      </c>
      <c r="S112" s="14">
        <f t="shared" si="54"/>
        <v>0</v>
      </c>
      <c r="T112" s="4" t="str">
        <f>IF(P111&gt;0,VLOOKUP(P111,X$12:AG$150,10),T111)</f>
        <v>A+J=</v>
      </c>
      <c r="U112" s="33" t="e">
        <f>IF(P111&gt;0,VLOOKUP(P111,X$12:AG$150,11),U111)</f>
        <v>#REF!</v>
      </c>
      <c r="V112" s="33"/>
      <c r="W112" s="4"/>
      <c r="X112" s="124"/>
      <c r="Y112" s="125"/>
      <c r="Z112" s="127"/>
      <c r="AA112" s="128"/>
      <c r="AB112" s="131"/>
      <c r="AC112" s="131"/>
      <c r="AD112" s="129"/>
      <c r="AE112" s="131"/>
      <c r="AF112" s="124"/>
      <c r="AG112" s="13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112">
        <f t="shared" si="47"/>
        <v>44812</v>
      </c>
      <c r="B113" s="113">
        <f t="shared" ca="1" si="55"/>
        <v>6421015.4460000005</v>
      </c>
      <c r="C113" s="7">
        <f t="shared" si="48"/>
        <v>6000000</v>
      </c>
      <c r="D113" s="86">
        <f t="shared" si="59"/>
        <v>44810</v>
      </c>
      <c r="E113" s="84">
        <f ca="1">IF(D113&lt;$B$1,VLOOKUP(D113,[1]DI!$A$4:$B$15000,2,FALSE),0)</f>
        <v>0.13650000000000001</v>
      </c>
      <c r="F113" s="14">
        <f t="shared" ca="1" si="56"/>
        <v>1.00050788</v>
      </c>
      <c r="G113" s="14">
        <f ca="1">(TRUNC(PRODUCT($F$12:$F112),16))</f>
        <v>1.0498520373815201</v>
      </c>
      <c r="H113" s="14">
        <f t="shared" si="57"/>
        <v>1</v>
      </c>
      <c r="I113" s="14">
        <f t="shared" ca="1" si="58"/>
        <v>1.04985204</v>
      </c>
      <c r="J113" s="13">
        <f t="shared" si="49"/>
        <v>0.05</v>
      </c>
      <c r="K113" s="33">
        <f>IF(P112&gt;0,VLOOKUP(P112,X$12:AG$150,2),K112)</f>
        <v>44670</v>
      </c>
      <c r="L113" s="2">
        <f t="shared" si="50"/>
        <v>99</v>
      </c>
      <c r="M113" s="17">
        <f t="shared" si="51"/>
        <v>99</v>
      </c>
      <c r="N113" s="12">
        <f t="shared" si="52"/>
        <v>1.019352442</v>
      </c>
      <c r="O113" s="12">
        <f t="shared" ca="1" si="53"/>
        <v>1.0701692410000001</v>
      </c>
      <c r="P113" s="17">
        <f t="shared" si="60"/>
        <v>0</v>
      </c>
      <c r="Q113" s="14">
        <f t="shared" ca="1" si="45"/>
        <v>421015.446</v>
      </c>
      <c r="R113" s="21">
        <f t="shared" si="46"/>
        <v>0</v>
      </c>
      <c r="S113" s="14">
        <f t="shared" si="54"/>
        <v>0</v>
      </c>
      <c r="T113" s="4" t="str">
        <f>IF(P112&gt;0,VLOOKUP(P112,X$12:AG$150,10),T112)</f>
        <v>A+J=</v>
      </c>
      <c r="U113" s="33" t="e">
        <f>IF(P112&gt;0,VLOOKUP(P112,X$12:AG$150,11),U112)</f>
        <v>#REF!</v>
      </c>
      <c r="V113" s="33"/>
      <c r="W113" s="4"/>
      <c r="X113" s="124"/>
      <c r="Y113" s="125"/>
      <c r="Z113" s="127"/>
      <c r="AA113" s="128"/>
      <c r="AB113" s="131"/>
      <c r="AC113" s="131"/>
      <c r="AD113" s="129"/>
      <c r="AE113" s="131"/>
      <c r="AF113" s="124"/>
      <c r="AG113" s="13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112">
        <f t="shared" si="47"/>
        <v>44813</v>
      </c>
      <c r="B114" s="113">
        <f t="shared" ca="1" si="55"/>
        <v>6425520.4859999903</v>
      </c>
      <c r="C114" s="7">
        <f t="shared" si="48"/>
        <v>6000000</v>
      </c>
      <c r="D114" s="86">
        <f t="shared" si="59"/>
        <v>44812</v>
      </c>
      <c r="E114" s="84">
        <f ca="1">IF(D114&lt;$B$1,VLOOKUP(D114,[1]DI!$A$4:$B$15000,2,FALSE),0)</f>
        <v>0.13650000000000001</v>
      </c>
      <c r="F114" s="14">
        <f t="shared" ca="1" si="56"/>
        <v>1.00050788</v>
      </c>
      <c r="G114" s="14">
        <f ca="1">(TRUNC(PRODUCT($F$12:$F113),16))</f>
        <v>1.05038523623427</v>
      </c>
      <c r="H114" s="14">
        <f t="shared" si="57"/>
        <v>1</v>
      </c>
      <c r="I114" s="14">
        <f t="shared" ca="1" si="58"/>
        <v>1.05038524</v>
      </c>
      <c r="J114" s="13">
        <f t="shared" si="49"/>
        <v>0.05</v>
      </c>
      <c r="K114" s="33">
        <f>IF(P113&gt;0,VLOOKUP(P113,X$12:AG$150,2),K113)</f>
        <v>44670</v>
      </c>
      <c r="L114" s="2">
        <f t="shared" si="50"/>
        <v>100</v>
      </c>
      <c r="M114" s="17">
        <f t="shared" si="51"/>
        <v>100</v>
      </c>
      <c r="N114" s="12">
        <f t="shared" si="52"/>
        <v>1.0195498190000001</v>
      </c>
      <c r="O114" s="12">
        <f t="shared" ca="1" si="53"/>
        <v>1.0709200809999999</v>
      </c>
      <c r="P114" s="17">
        <f t="shared" si="60"/>
        <v>0</v>
      </c>
      <c r="Q114" s="14">
        <f t="shared" ca="1" si="45"/>
        <v>425520.48599999002</v>
      </c>
      <c r="R114" s="21">
        <f t="shared" si="46"/>
        <v>0</v>
      </c>
      <c r="S114" s="14">
        <f t="shared" si="54"/>
        <v>0</v>
      </c>
      <c r="T114" s="4" t="str">
        <f>IF(P113&gt;0,VLOOKUP(P113,X$12:AG$150,10),T113)</f>
        <v>A+J=</v>
      </c>
      <c r="U114" s="33" t="e">
        <f>IF(P113&gt;0,VLOOKUP(P113,X$12:AG$150,11),U113)</f>
        <v>#REF!</v>
      </c>
      <c r="V114" s="33"/>
      <c r="W114" s="4"/>
      <c r="X114" s="124"/>
      <c r="Y114" s="125"/>
      <c r="Z114" s="127"/>
      <c r="AA114" s="128"/>
      <c r="AB114" s="131"/>
      <c r="AC114" s="131"/>
      <c r="AD114" s="129"/>
      <c r="AE114" s="131"/>
      <c r="AF114" s="124"/>
      <c r="AG114" s="13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112">
        <f t="shared" si="47"/>
        <v>44816</v>
      </c>
      <c r="B115" s="113">
        <f t="shared" ca="1" si="55"/>
        <v>6430028.6940000001</v>
      </c>
      <c r="C115" s="7">
        <f t="shared" si="48"/>
        <v>6000000</v>
      </c>
      <c r="D115" s="86">
        <f t="shared" si="59"/>
        <v>44813</v>
      </c>
      <c r="E115" s="84">
        <f ca="1">IF(D115&lt;$B$1,VLOOKUP(D115,[1]DI!$A$4:$B$15000,2,FALSE),0)</f>
        <v>0.13650000000000001</v>
      </c>
      <c r="F115" s="14">
        <f t="shared" ca="1" si="56"/>
        <v>1.00050788</v>
      </c>
      <c r="G115" s="14">
        <f ca="1">(TRUNC(PRODUCT($F$12:$F114),16))</f>
        <v>1.05091870588805</v>
      </c>
      <c r="H115" s="14">
        <f t="shared" si="57"/>
        <v>1</v>
      </c>
      <c r="I115" s="14">
        <f t="shared" ca="1" si="58"/>
        <v>1.0509187099999999</v>
      </c>
      <c r="J115" s="13">
        <f t="shared" si="49"/>
        <v>0.05</v>
      </c>
      <c r="K115" s="33">
        <f>IF(P114&gt;0,VLOOKUP(P114,X$12:AG$150,2),K114)</f>
        <v>44670</v>
      </c>
      <c r="L115" s="2">
        <f t="shared" si="50"/>
        <v>101</v>
      </c>
      <c r="M115" s="17">
        <f t="shared" si="51"/>
        <v>101</v>
      </c>
      <c r="N115" s="12">
        <f t="shared" si="52"/>
        <v>1.0197472350000001</v>
      </c>
      <c r="O115" s="12">
        <f t="shared" ca="1" si="53"/>
        <v>1.0716714490000001</v>
      </c>
      <c r="P115" s="17">
        <f t="shared" si="60"/>
        <v>0</v>
      </c>
      <c r="Q115" s="14">
        <f t="shared" ca="1" si="45"/>
        <v>430028.69400000002</v>
      </c>
      <c r="R115" s="21">
        <f t="shared" si="46"/>
        <v>0</v>
      </c>
      <c r="S115" s="14">
        <f t="shared" si="54"/>
        <v>0</v>
      </c>
      <c r="T115" s="4" t="str">
        <f>IF(P114&gt;0,VLOOKUP(P114,X$12:AG$150,10),T114)</f>
        <v>A+J=</v>
      </c>
      <c r="U115" s="33" t="e">
        <f>IF(P114&gt;0,VLOOKUP(P114,X$12:AG$150,11),U114)</f>
        <v>#REF!</v>
      </c>
      <c r="V115" s="33"/>
      <c r="W115" s="4"/>
      <c r="X115" s="124"/>
      <c r="Y115" s="125"/>
      <c r="Z115" s="127"/>
      <c r="AA115" s="128"/>
      <c r="AB115" s="131"/>
      <c r="AC115" s="131"/>
      <c r="AD115" s="129"/>
      <c r="AE115" s="131"/>
      <c r="AF115" s="124"/>
      <c r="AG115" s="13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112">
        <f t="shared" si="47"/>
        <v>44817</v>
      </c>
      <c r="B116" s="113">
        <f t="shared" ca="1" si="55"/>
        <v>6434540.0520000001</v>
      </c>
      <c r="C116" s="7">
        <f t="shared" si="48"/>
        <v>6000000</v>
      </c>
      <c r="D116" s="86">
        <f t="shared" si="59"/>
        <v>44816</v>
      </c>
      <c r="E116" s="84">
        <f ca="1">IF(D116&lt;$B$1,VLOOKUP(D116,[1]DI!$A$4:$B$15000,2,FALSE),0)</f>
        <v>0.13650000000000001</v>
      </c>
      <c r="F116" s="14">
        <f t="shared" ca="1" si="56"/>
        <v>1.00050788</v>
      </c>
      <c r="G116" s="14">
        <f ca="1">(TRUNC(PRODUCT($F$12:$F115),16))</f>
        <v>1.05145244648039</v>
      </c>
      <c r="H116" s="14">
        <f t="shared" si="57"/>
        <v>1</v>
      </c>
      <c r="I116" s="14">
        <f t="shared" ca="1" si="58"/>
        <v>1.05145245</v>
      </c>
      <c r="J116" s="13">
        <f t="shared" si="49"/>
        <v>0.05</v>
      </c>
      <c r="K116" s="33">
        <f>IF(P115&gt;0,VLOOKUP(P115,X$12:AG$150,2),K115)</f>
        <v>44670</v>
      </c>
      <c r="L116" s="2">
        <f t="shared" si="50"/>
        <v>102</v>
      </c>
      <c r="M116" s="17">
        <f t="shared" si="51"/>
        <v>102</v>
      </c>
      <c r="N116" s="12">
        <f t="shared" si="52"/>
        <v>1.0199446889999999</v>
      </c>
      <c r="O116" s="12">
        <f t="shared" ca="1" si="53"/>
        <v>1.072423342</v>
      </c>
      <c r="P116" s="17">
        <f t="shared" si="60"/>
        <v>0</v>
      </c>
      <c r="Q116" s="14">
        <f t="shared" ca="1" si="45"/>
        <v>434540.05200000003</v>
      </c>
      <c r="R116" s="21">
        <f t="shared" si="46"/>
        <v>0</v>
      </c>
      <c r="S116" s="14">
        <f t="shared" si="54"/>
        <v>0</v>
      </c>
      <c r="T116" s="4" t="str">
        <f>IF(P115&gt;0,VLOOKUP(P115,X$12:AG$150,10),T115)</f>
        <v>A+J=</v>
      </c>
      <c r="U116" s="33" t="e">
        <f>IF(P115&gt;0,VLOOKUP(P115,X$12:AG$150,11),U115)</f>
        <v>#REF!</v>
      </c>
      <c r="V116" s="33"/>
      <c r="W116" s="4"/>
      <c r="X116" s="124"/>
      <c r="Y116" s="125"/>
      <c r="Z116" s="127"/>
      <c r="AA116" s="128"/>
      <c r="AB116" s="131"/>
      <c r="AC116" s="131"/>
      <c r="AD116" s="129"/>
      <c r="AE116" s="131"/>
      <c r="AF116" s="124"/>
      <c r="AG116" s="13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112">
        <f t="shared" si="47"/>
        <v>44818</v>
      </c>
      <c r="B117" s="113">
        <f t="shared" ca="1" si="55"/>
        <v>6439054.5779999997</v>
      </c>
      <c r="C117" s="7">
        <f t="shared" si="48"/>
        <v>6000000</v>
      </c>
      <c r="D117" s="86">
        <f t="shared" si="59"/>
        <v>44817</v>
      </c>
      <c r="E117" s="84">
        <f ca="1">IF(D117&lt;$B$1,VLOOKUP(D117,[1]DI!$A$4:$B$15000,2,FALSE),0)</f>
        <v>0.13650000000000001</v>
      </c>
      <c r="F117" s="14">
        <f t="shared" ca="1" si="56"/>
        <v>1.00050788</v>
      </c>
      <c r="G117" s="14">
        <f ca="1">(TRUNC(PRODUCT($F$12:$F116),16))</f>
        <v>1.05198645814891</v>
      </c>
      <c r="H117" s="14">
        <f t="shared" si="57"/>
        <v>1</v>
      </c>
      <c r="I117" s="14">
        <f t="shared" ca="1" si="58"/>
        <v>1.05198646</v>
      </c>
      <c r="J117" s="13">
        <f t="shared" si="49"/>
        <v>0.05</v>
      </c>
      <c r="K117" s="33">
        <f>IF(P116&gt;0,VLOOKUP(P116,X$12:AG$150,2),K116)</f>
        <v>44670</v>
      </c>
      <c r="L117" s="2">
        <f t="shared" si="50"/>
        <v>103</v>
      </c>
      <c r="M117" s="17">
        <f t="shared" si="51"/>
        <v>103</v>
      </c>
      <c r="N117" s="12">
        <f t="shared" si="52"/>
        <v>1.0201421820000001</v>
      </c>
      <c r="O117" s="12">
        <f t="shared" ca="1" si="53"/>
        <v>1.0731757630000001</v>
      </c>
      <c r="P117" s="17">
        <f t="shared" si="60"/>
        <v>0</v>
      </c>
      <c r="Q117" s="14">
        <f t="shared" ca="1" si="45"/>
        <v>439054.57799999998</v>
      </c>
      <c r="R117" s="21">
        <f t="shared" si="46"/>
        <v>0</v>
      </c>
      <c r="S117" s="14">
        <f t="shared" si="54"/>
        <v>0</v>
      </c>
      <c r="T117" s="4" t="str">
        <f>IF(P116&gt;0,VLOOKUP(P116,X$12:AG$150,10),T116)</f>
        <v>A+J=</v>
      </c>
      <c r="U117" s="33" t="e">
        <f>IF(P116&gt;0,VLOOKUP(P116,X$12:AG$150,11),U116)</f>
        <v>#REF!</v>
      </c>
      <c r="V117" s="33"/>
      <c r="W117" s="4"/>
      <c r="X117" s="124"/>
      <c r="Y117" s="125"/>
      <c r="Z117" s="127"/>
      <c r="AA117" s="128"/>
      <c r="AB117" s="131"/>
      <c r="AC117" s="131"/>
      <c r="AD117" s="129"/>
      <c r="AE117" s="131"/>
      <c r="AF117" s="124"/>
      <c r="AG117" s="13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112">
        <f t="shared" si="47"/>
        <v>44819</v>
      </c>
      <c r="B118" s="113">
        <f t="shared" ca="1" si="55"/>
        <v>6443572.2539999997</v>
      </c>
      <c r="C118" s="7">
        <f t="shared" si="48"/>
        <v>6000000</v>
      </c>
      <c r="D118" s="86">
        <f t="shared" si="59"/>
        <v>44818</v>
      </c>
      <c r="E118" s="84">
        <f ca="1">IF(D118&lt;$B$1,VLOOKUP(D118,[1]DI!$A$4:$B$15000,2,FALSE),0)</f>
        <v>0.13650000000000001</v>
      </c>
      <c r="F118" s="14">
        <f t="shared" ca="1" si="56"/>
        <v>1.00050788</v>
      </c>
      <c r="G118" s="14">
        <f ca="1">(TRUNC(PRODUCT($F$12:$F117),16))</f>
        <v>1.05252074103128</v>
      </c>
      <c r="H118" s="14">
        <f t="shared" si="57"/>
        <v>1</v>
      </c>
      <c r="I118" s="14">
        <f t="shared" ca="1" si="58"/>
        <v>1.0525207400000001</v>
      </c>
      <c r="J118" s="13">
        <f t="shared" si="49"/>
        <v>0.05</v>
      </c>
      <c r="K118" s="33">
        <f>IF(P117&gt;0,VLOOKUP(P117,X$12:AG$150,2),K117)</f>
        <v>44670</v>
      </c>
      <c r="L118" s="2">
        <f t="shared" si="50"/>
        <v>104</v>
      </c>
      <c r="M118" s="17">
        <f t="shared" si="51"/>
        <v>104</v>
      </c>
      <c r="N118" s="12">
        <f t="shared" si="52"/>
        <v>1.020339712</v>
      </c>
      <c r="O118" s="12">
        <f t="shared" ca="1" si="53"/>
        <v>1.073928709</v>
      </c>
      <c r="P118" s="17">
        <f t="shared" si="60"/>
        <v>0</v>
      </c>
      <c r="Q118" s="14">
        <f t="shared" ca="1" si="45"/>
        <v>443572.25400000002</v>
      </c>
      <c r="R118" s="21">
        <f t="shared" si="46"/>
        <v>0</v>
      </c>
      <c r="S118" s="14">
        <f t="shared" si="54"/>
        <v>0</v>
      </c>
      <c r="T118" s="4" t="str">
        <f>IF(P117&gt;0,VLOOKUP(P117,X$12:AG$150,10),T117)</f>
        <v>A+J=</v>
      </c>
      <c r="U118" s="33" t="e">
        <f>IF(P117&gt;0,VLOOKUP(P117,X$12:AG$150,11),U117)</f>
        <v>#REF!</v>
      </c>
      <c r="V118" s="33"/>
      <c r="W118" s="4"/>
      <c r="X118" s="124"/>
      <c r="Y118" s="125"/>
      <c r="Z118" s="127"/>
      <c r="AA118" s="128"/>
      <c r="AB118" s="131"/>
      <c r="AC118" s="131"/>
      <c r="AD118" s="129"/>
      <c r="AE118" s="131"/>
      <c r="AF118" s="124"/>
      <c r="AG118" s="13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112">
        <f t="shared" si="47"/>
        <v>44820</v>
      </c>
      <c r="B119" s="113">
        <f t="shared" ca="1" si="55"/>
        <v>6448093.1579999896</v>
      </c>
      <c r="C119" s="7">
        <f t="shared" si="48"/>
        <v>6000000</v>
      </c>
      <c r="D119" s="86">
        <f t="shared" si="59"/>
        <v>44819</v>
      </c>
      <c r="E119" s="84">
        <f ca="1">IF(D119&lt;$B$1,VLOOKUP(D119,[1]DI!$A$4:$B$15000,2,FALSE),0)</f>
        <v>0.13650000000000001</v>
      </c>
      <c r="F119" s="14">
        <f t="shared" ca="1" si="56"/>
        <v>1.00050788</v>
      </c>
      <c r="G119" s="14">
        <f ca="1">(TRUNC(PRODUCT($F$12:$F118),16))</f>
        <v>1.0530552952652299</v>
      </c>
      <c r="H119" s="14">
        <f t="shared" si="57"/>
        <v>1</v>
      </c>
      <c r="I119" s="14">
        <f t="shared" ca="1" si="58"/>
        <v>1.0530553</v>
      </c>
      <c r="J119" s="13">
        <f t="shared" si="49"/>
        <v>0.05</v>
      </c>
      <c r="K119" s="33">
        <f>IF(P118&gt;0,VLOOKUP(P118,X$12:AG$150,2),K118)</f>
        <v>44670</v>
      </c>
      <c r="L119" s="2">
        <f t="shared" si="50"/>
        <v>105</v>
      </c>
      <c r="M119" s="17">
        <f t="shared" si="51"/>
        <v>105</v>
      </c>
      <c r="N119" s="12">
        <f t="shared" si="52"/>
        <v>1.020537281</v>
      </c>
      <c r="O119" s="12">
        <f t="shared" ca="1" si="53"/>
        <v>1.0746821929999999</v>
      </c>
      <c r="P119" s="17">
        <f t="shared" si="60"/>
        <v>0</v>
      </c>
      <c r="Q119" s="14">
        <f t="shared" ca="1" si="45"/>
        <v>448093.15799998998</v>
      </c>
      <c r="R119" s="21">
        <f t="shared" si="46"/>
        <v>0</v>
      </c>
      <c r="S119" s="14">
        <f t="shared" si="54"/>
        <v>0</v>
      </c>
      <c r="T119" s="4" t="str">
        <f>IF(P118&gt;0,VLOOKUP(P118,X$12:AG$150,10),T118)</f>
        <v>A+J=</v>
      </c>
      <c r="U119" s="33" t="e">
        <f>IF(P118&gt;0,VLOOKUP(P118,X$12:AG$150,11),U118)</f>
        <v>#REF!</v>
      </c>
      <c r="V119" s="33"/>
      <c r="W119" s="4"/>
      <c r="X119" s="124"/>
      <c r="Y119" s="125"/>
      <c r="Z119" s="127"/>
      <c r="AA119" s="128"/>
      <c r="AB119" s="127"/>
      <c r="AC119" s="132"/>
      <c r="AD119" s="133"/>
      <c r="AE119" s="127"/>
      <c r="AF119" s="124"/>
      <c r="AG119" s="13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112">
        <f t="shared" si="47"/>
        <v>44823</v>
      </c>
      <c r="B120" s="113">
        <f t="shared" ca="1" si="55"/>
        <v>6452617.1639999896</v>
      </c>
      <c r="C120" s="7">
        <f t="shared" si="48"/>
        <v>6000000</v>
      </c>
      <c r="D120" s="86">
        <f t="shared" si="59"/>
        <v>44820</v>
      </c>
      <c r="E120" s="84">
        <f ca="1">IF(D120&lt;$B$1,VLOOKUP(D120,[1]DI!$A$4:$B$15000,2,FALSE),0)</f>
        <v>0.13650000000000001</v>
      </c>
      <c r="F120" s="14">
        <f t="shared" ca="1" si="56"/>
        <v>1.00050788</v>
      </c>
      <c r="G120" s="14">
        <f ca="1">(TRUNC(PRODUCT($F$12:$F119),16))</f>
        <v>1.0535901209885901</v>
      </c>
      <c r="H120" s="14">
        <f t="shared" si="57"/>
        <v>1</v>
      </c>
      <c r="I120" s="14">
        <f t="shared" ca="1" si="58"/>
        <v>1.05359012</v>
      </c>
      <c r="J120" s="13">
        <f t="shared" si="49"/>
        <v>0.05</v>
      </c>
      <c r="K120" s="33">
        <f>IF(P119&gt;0,VLOOKUP(P119,X$12:AG$150,2),K119)</f>
        <v>44670</v>
      </c>
      <c r="L120" s="2">
        <f t="shared" si="50"/>
        <v>106</v>
      </c>
      <c r="M120" s="17">
        <f t="shared" si="51"/>
        <v>106</v>
      </c>
      <c r="N120" s="12">
        <f t="shared" si="52"/>
        <v>1.0207348890000001</v>
      </c>
      <c r="O120" s="12">
        <f t="shared" ca="1" si="53"/>
        <v>1.0754361939999999</v>
      </c>
      <c r="P120" s="17">
        <f t="shared" si="60"/>
        <v>0</v>
      </c>
      <c r="Q120" s="14">
        <f t="shared" ca="1" si="45"/>
        <v>452617.16399998998</v>
      </c>
      <c r="R120" s="21">
        <f t="shared" si="46"/>
        <v>0</v>
      </c>
      <c r="S120" s="14">
        <f t="shared" si="54"/>
        <v>0</v>
      </c>
      <c r="T120" s="4" t="str">
        <f>IF(P119&gt;0,VLOOKUP(P119,X$12:AG$150,10),T119)</f>
        <v>A+J=</v>
      </c>
      <c r="U120" s="33" t="e">
        <f>IF(P119&gt;0,VLOOKUP(P119,X$12:AG$150,11),U119)</f>
        <v>#REF!</v>
      </c>
      <c r="V120" s="33"/>
      <c r="W120" s="4"/>
      <c r="X120" s="124"/>
      <c r="Y120" s="125"/>
      <c r="Z120" s="127"/>
      <c r="AA120" s="128"/>
      <c r="AB120" s="127"/>
      <c r="AC120" s="132"/>
      <c r="AD120" s="133"/>
      <c r="AE120" s="127"/>
      <c r="AF120" s="124"/>
      <c r="AG120" s="13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112">
        <f t="shared" si="47"/>
        <v>44824</v>
      </c>
      <c r="B121" s="113">
        <f t="shared" ca="1" si="55"/>
        <v>6457144.392</v>
      </c>
      <c r="C121" s="7">
        <f t="shared" si="48"/>
        <v>6000000</v>
      </c>
      <c r="D121" s="86">
        <f t="shared" si="59"/>
        <v>44823</v>
      </c>
      <c r="E121" s="84">
        <f ca="1">IF(D121&lt;$B$1,VLOOKUP(D121,[1]DI!$A$4:$B$15000,2,FALSE),0)</f>
        <v>0.13650000000000001</v>
      </c>
      <c r="F121" s="14">
        <f t="shared" ca="1" si="56"/>
        <v>1.00050788</v>
      </c>
      <c r="G121" s="14">
        <f ca="1">(TRUNC(PRODUCT($F$12:$F120),16))</f>
        <v>1.05412521833924</v>
      </c>
      <c r="H121" s="14">
        <f t="shared" si="57"/>
        <v>1</v>
      </c>
      <c r="I121" s="14">
        <f t="shared" ca="1" si="58"/>
        <v>1.05412522</v>
      </c>
      <c r="J121" s="13">
        <f t="shared" si="49"/>
        <v>0.05</v>
      </c>
      <c r="K121" s="33">
        <f>IF(P120&gt;0,VLOOKUP(P120,X$12:AG$150,2),K120)</f>
        <v>44670</v>
      </c>
      <c r="L121" s="2">
        <f t="shared" si="50"/>
        <v>107</v>
      </c>
      <c r="M121" s="17">
        <f t="shared" si="51"/>
        <v>107</v>
      </c>
      <c r="N121" s="12">
        <f t="shared" si="52"/>
        <v>1.0209325339999999</v>
      </c>
      <c r="O121" s="12">
        <f t="shared" ca="1" si="53"/>
        <v>1.0761907319999999</v>
      </c>
      <c r="P121" s="17">
        <f t="shared" si="60"/>
        <v>0</v>
      </c>
      <c r="Q121" s="14">
        <f t="shared" ca="1" si="45"/>
        <v>457144.39199999999</v>
      </c>
      <c r="R121" s="21">
        <f t="shared" si="46"/>
        <v>0</v>
      </c>
      <c r="S121" s="14">
        <f t="shared" si="54"/>
        <v>0</v>
      </c>
      <c r="T121" s="4" t="str">
        <f>IF(P120&gt;0,VLOOKUP(P120,X$12:AG$150,10),T120)</f>
        <v>A+J=</v>
      </c>
      <c r="U121" s="33" t="e">
        <f>IF(P120&gt;0,VLOOKUP(P120,X$12:AG$150,11),U120)</f>
        <v>#REF!</v>
      </c>
      <c r="V121" s="33"/>
      <c r="W121" s="4"/>
      <c r="X121" s="124"/>
      <c r="Y121" s="125"/>
      <c r="Z121" s="127"/>
      <c r="AA121" s="128"/>
      <c r="AB121" s="127"/>
      <c r="AC121" s="132"/>
      <c r="AD121" s="133"/>
      <c r="AE121" s="127"/>
      <c r="AF121" s="124"/>
      <c r="AG121" s="13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112">
        <f t="shared" si="47"/>
        <v>44825</v>
      </c>
      <c r="B122" s="113">
        <f t="shared" ca="1" si="55"/>
        <v>6461674.7879999904</v>
      </c>
      <c r="C122" s="7">
        <f t="shared" si="48"/>
        <v>6000000</v>
      </c>
      <c r="D122" s="86">
        <f t="shared" si="59"/>
        <v>44824</v>
      </c>
      <c r="E122" s="84">
        <f ca="1">IF(D122&lt;$B$1,VLOOKUP(D122,[1]DI!$A$4:$B$15000,2,FALSE),0)</f>
        <v>0.13650000000000001</v>
      </c>
      <c r="F122" s="14">
        <f t="shared" ca="1" si="56"/>
        <v>1.00050788</v>
      </c>
      <c r="G122" s="14">
        <f ca="1">(TRUNC(PRODUCT($F$12:$F121),16))</f>
        <v>1.05466058745513</v>
      </c>
      <c r="H122" s="14">
        <f t="shared" si="57"/>
        <v>1</v>
      </c>
      <c r="I122" s="14">
        <f t="shared" ca="1" si="58"/>
        <v>1.0546605899999999</v>
      </c>
      <c r="J122" s="13">
        <f t="shared" si="49"/>
        <v>0.05</v>
      </c>
      <c r="K122" s="33">
        <f>IF(P121&gt;0,VLOOKUP(P121,X$12:AG$150,2),K121)</f>
        <v>44670</v>
      </c>
      <c r="L122" s="2">
        <f t="shared" si="50"/>
        <v>108</v>
      </c>
      <c r="M122" s="17">
        <f t="shared" si="51"/>
        <v>108</v>
      </c>
      <c r="N122" s="12">
        <f t="shared" si="52"/>
        <v>1.0211302179999999</v>
      </c>
      <c r="O122" s="12">
        <f t="shared" ca="1" si="53"/>
        <v>1.0769457979999999</v>
      </c>
      <c r="P122" s="17">
        <f t="shared" si="60"/>
        <v>0</v>
      </c>
      <c r="Q122" s="14">
        <f t="shared" ca="1" si="45"/>
        <v>461674.78799998999</v>
      </c>
      <c r="R122" s="21">
        <f t="shared" si="46"/>
        <v>0</v>
      </c>
      <c r="S122" s="14">
        <f t="shared" si="54"/>
        <v>0</v>
      </c>
      <c r="T122" s="4" t="str">
        <f>IF(P121&gt;0,VLOOKUP(P121,X$12:AG$150,10),T121)</f>
        <v>A+J=</v>
      </c>
      <c r="U122" s="33" t="e">
        <f>IF(P121&gt;0,VLOOKUP(P121,X$12:AG$150,11),U121)</f>
        <v>#REF!</v>
      </c>
      <c r="V122" s="33"/>
      <c r="W122" s="4"/>
      <c r="X122" s="124"/>
      <c r="Y122" s="125"/>
      <c r="Z122" s="127"/>
      <c r="AA122" s="128"/>
      <c r="AB122" s="127"/>
      <c r="AC122" s="132"/>
      <c r="AD122" s="133"/>
      <c r="AE122" s="127"/>
      <c r="AF122" s="124"/>
      <c r="AG122" s="13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112">
        <f t="shared" si="47"/>
        <v>44826</v>
      </c>
      <c r="B123" s="113">
        <f t="shared" ca="1" si="55"/>
        <v>6466208.352</v>
      </c>
      <c r="C123" s="7">
        <f t="shared" si="48"/>
        <v>6000000</v>
      </c>
      <c r="D123" s="86">
        <f t="shared" si="59"/>
        <v>44825</v>
      </c>
      <c r="E123" s="84">
        <f ca="1">IF(D123&lt;$B$1,VLOOKUP(D123,[1]DI!$A$4:$B$15000,2,FALSE),0)</f>
        <v>0.13650000000000001</v>
      </c>
      <c r="F123" s="14">
        <f t="shared" ca="1" si="56"/>
        <v>1.00050788</v>
      </c>
      <c r="G123" s="14">
        <f ca="1">(TRUNC(PRODUCT($F$12:$F122),16))</f>
        <v>1.05519622847429</v>
      </c>
      <c r="H123" s="14">
        <f t="shared" si="57"/>
        <v>1</v>
      </c>
      <c r="I123" s="14">
        <f t="shared" ca="1" si="58"/>
        <v>1.05519623</v>
      </c>
      <c r="J123" s="13">
        <f t="shared" si="49"/>
        <v>0.05</v>
      </c>
      <c r="K123" s="33">
        <f>IF(P122&gt;0,VLOOKUP(P122,X$12:AG$150,2),K122)</f>
        <v>44670</v>
      </c>
      <c r="L123" s="2">
        <f t="shared" si="50"/>
        <v>109</v>
      </c>
      <c r="M123" s="17">
        <f t="shared" si="51"/>
        <v>109</v>
      </c>
      <c r="N123" s="12">
        <f t="shared" si="52"/>
        <v>1.0213279399999999</v>
      </c>
      <c r="O123" s="12">
        <f t="shared" ca="1" si="53"/>
        <v>1.077701392</v>
      </c>
      <c r="P123" s="17">
        <f t="shared" si="60"/>
        <v>0</v>
      </c>
      <c r="Q123" s="14">
        <f t="shared" ca="1" si="45"/>
        <v>466208.35200000001</v>
      </c>
      <c r="R123" s="21">
        <f t="shared" si="46"/>
        <v>0</v>
      </c>
      <c r="S123" s="14">
        <f t="shared" si="54"/>
        <v>0</v>
      </c>
      <c r="T123" s="4" t="str">
        <f>IF(P122&gt;0,VLOOKUP(P122,X$12:AG$150,10),T122)</f>
        <v>A+J=</v>
      </c>
      <c r="U123" s="33" t="e">
        <f>IF(P122&gt;0,VLOOKUP(P122,X$12:AG$150,11),U122)</f>
        <v>#REF!</v>
      </c>
      <c r="V123" s="33"/>
      <c r="W123" s="4"/>
      <c r="X123" s="124"/>
      <c r="Y123" s="125"/>
      <c r="Z123" s="127"/>
      <c r="AA123" s="128"/>
      <c r="AB123" s="127"/>
      <c r="AC123" s="132"/>
      <c r="AD123" s="133"/>
      <c r="AE123" s="127"/>
      <c r="AF123" s="124"/>
      <c r="AG123" s="13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112">
        <f t="shared" si="47"/>
        <v>44827</v>
      </c>
      <c r="B124" s="113">
        <f t="shared" ca="1" si="55"/>
        <v>6470745.0779999997</v>
      </c>
      <c r="C124" s="7">
        <f t="shared" si="48"/>
        <v>6000000</v>
      </c>
      <c r="D124" s="86">
        <f t="shared" si="59"/>
        <v>44826</v>
      </c>
      <c r="E124" s="84">
        <f ca="1">IF(D124&lt;$B$1,VLOOKUP(D124,[1]DI!$A$4:$B$15000,2,FALSE),0)</f>
        <v>0.13650000000000001</v>
      </c>
      <c r="F124" s="14">
        <f t="shared" ca="1" si="56"/>
        <v>1.00050788</v>
      </c>
      <c r="G124" s="14">
        <f ca="1">(TRUNC(PRODUCT($F$12:$F123),16))</f>
        <v>1.0557321415348</v>
      </c>
      <c r="H124" s="14">
        <f t="shared" si="57"/>
        <v>1</v>
      </c>
      <c r="I124" s="14">
        <f t="shared" ca="1" si="58"/>
        <v>1.0557321399999999</v>
      </c>
      <c r="J124" s="13">
        <f t="shared" si="49"/>
        <v>0.05</v>
      </c>
      <c r="K124" s="33">
        <f>IF(P123&gt;0,VLOOKUP(P123,X$12:AG$150,2),K123)</f>
        <v>44670</v>
      </c>
      <c r="L124" s="2">
        <f t="shared" si="50"/>
        <v>110</v>
      </c>
      <c r="M124" s="17">
        <f t="shared" si="51"/>
        <v>110</v>
      </c>
      <c r="N124" s="12">
        <f t="shared" si="52"/>
        <v>1.0215257</v>
      </c>
      <c r="O124" s="12">
        <f t="shared" ca="1" si="53"/>
        <v>1.078457513</v>
      </c>
      <c r="P124" s="17">
        <f t="shared" si="60"/>
        <v>0</v>
      </c>
      <c r="Q124" s="14">
        <f t="shared" ca="1" si="45"/>
        <v>470745.07799999998</v>
      </c>
      <c r="R124" s="21">
        <f t="shared" si="46"/>
        <v>0</v>
      </c>
      <c r="S124" s="14">
        <f t="shared" si="54"/>
        <v>0</v>
      </c>
      <c r="T124" s="4" t="str">
        <f>IF(P123&gt;0,VLOOKUP(P123,X$12:AG$150,10),T123)</f>
        <v>A+J=</v>
      </c>
      <c r="U124" s="33" t="e">
        <f>IF(P123&gt;0,VLOOKUP(P123,X$12:AG$150,11),U123)</f>
        <v>#REF!</v>
      </c>
      <c r="V124" s="33"/>
      <c r="W124" s="4"/>
      <c r="X124" s="124"/>
      <c r="Y124" s="125"/>
      <c r="Z124" s="127"/>
      <c r="AA124" s="128"/>
      <c r="AB124" s="127"/>
      <c r="AC124" s="132"/>
      <c r="AD124" s="133"/>
      <c r="AE124" s="127"/>
      <c r="AF124" s="124"/>
      <c r="AG124" s="13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112">
        <f t="shared" si="47"/>
        <v>44830</v>
      </c>
      <c r="B125" s="113">
        <f t="shared" ca="1" si="55"/>
        <v>6475285.0379999997</v>
      </c>
      <c r="C125" s="7">
        <f t="shared" si="48"/>
        <v>6000000</v>
      </c>
      <c r="D125" s="86">
        <f t="shared" si="59"/>
        <v>44827</v>
      </c>
      <c r="E125" s="84">
        <f ca="1">IF(D125&lt;$B$1,VLOOKUP(D125,[1]DI!$A$4:$B$15000,2,FALSE),0)</f>
        <v>0.13650000000000001</v>
      </c>
      <c r="F125" s="14">
        <f t="shared" ca="1" si="56"/>
        <v>1.00050788</v>
      </c>
      <c r="G125" s="14">
        <f ca="1">(TRUNC(PRODUCT($F$12:$F124),16))</f>
        <v>1.0562683267748501</v>
      </c>
      <c r="H125" s="14">
        <f t="shared" si="57"/>
        <v>1</v>
      </c>
      <c r="I125" s="14">
        <f t="shared" ca="1" si="58"/>
        <v>1.05626833</v>
      </c>
      <c r="J125" s="13">
        <f t="shared" si="49"/>
        <v>0.05</v>
      </c>
      <c r="K125" s="33">
        <f>IF(P124&gt;0,VLOOKUP(P124,X$12:AG$150,2),K124)</f>
        <v>44670</v>
      </c>
      <c r="L125" s="2">
        <f t="shared" si="50"/>
        <v>111</v>
      </c>
      <c r="M125" s="17">
        <f t="shared" si="51"/>
        <v>111</v>
      </c>
      <c r="N125" s="12">
        <f t="shared" si="52"/>
        <v>1.0217234980000001</v>
      </c>
      <c r="O125" s="12">
        <f t="shared" ca="1" si="53"/>
        <v>1.079214173</v>
      </c>
      <c r="P125" s="17">
        <f t="shared" si="60"/>
        <v>0</v>
      </c>
      <c r="Q125" s="14">
        <f t="shared" ca="1" si="45"/>
        <v>475285.038</v>
      </c>
      <c r="R125" s="21">
        <f t="shared" si="46"/>
        <v>0</v>
      </c>
      <c r="S125" s="14">
        <f t="shared" si="54"/>
        <v>0</v>
      </c>
      <c r="T125" s="4" t="str">
        <f>IF(P124&gt;0,VLOOKUP(P124,X$12:AG$150,10),T124)</f>
        <v>A+J=</v>
      </c>
      <c r="U125" s="33" t="e">
        <f>IF(P124&gt;0,VLOOKUP(P124,X$12:AG$150,11),U124)</f>
        <v>#REF!</v>
      </c>
      <c r="V125" s="33"/>
      <c r="W125" s="4"/>
      <c r="X125" s="124"/>
      <c r="Y125" s="125"/>
      <c r="Z125" s="127"/>
      <c r="AA125" s="128"/>
      <c r="AB125" s="127"/>
      <c r="AC125" s="132"/>
      <c r="AD125" s="133"/>
      <c r="AE125" s="127"/>
      <c r="AF125" s="124"/>
      <c r="AG125" s="13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112">
        <f t="shared" si="47"/>
        <v>44831</v>
      </c>
      <c r="B126" s="113">
        <f t="shared" ca="1" si="55"/>
        <v>6479828.1119999997</v>
      </c>
      <c r="C126" s="7">
        <f t="shared" si="48"/>
        <v>6000000</v>
      </c>
      <c r="D126" s="86">
        <f t="shared" si="59"/>
        <v>44830</v>
      </c>
      <c r="E126" s="84">
        <f ca="1">IF(D126&lt;$B$1,VLOOKUP(D126,[1]DI!$A$4:$B$15000,2,FALSE),0)</f>
        <v>0.13650000000000001</v>
      </c>
      <c r="F126" s="14">
        <f t="shared" ca="1" si="56"/>
        <v>1.00050788</v>
      </c>
      <c r="G126" s="14">
        <f ca="1">(TRUNC(PRODUCT($F$12:$F125),16))</f>
        <v>1.05680478433265</v>
      </c>
      <c r="H126" s="14">
        <f t="shared" si="57"/>
        <v>1</v>
      </c>
      <c r="I126" s="14">
        <f t="shared" ca="1" si="58"/>
        <v>1.05680478</v>
      </c>
      <c r="J126" s="13">
        <f t="shared" si="49"/>
        <v>0.05</v>
      </c>
      <c r="K126" s="33">
        <f>IF(P125&gt;0,VLOOKUP(P125,X$12:AG$150,2),K125)</f>
        <v>44670</v>
      </c>
      <c r="L126" s="2">
        <f t="shared" si="50"/>
        <v>112</v>
      </c>
      <c r="M126" s="17">
        <f t="shared" si="51"/>
        <v>112</v>
      </c>
      <c r="N126" s="12">
        <f t="shared" si="52"/>
        <v>1.021921335</v>
      </c>
      <c r="O126" s="12">
        <f t="shared" ca="1" si="53"/>
        <v>1.0799713520000001</v>
      </c>
      <c r="P126" s="17">
        <f t="shared" si="60"/>
        <v>0</v>
      </c>
      <c r="Q126" s="14">
        <f t="shared" ca="1" si="45"/>
        <v>479828.11200000002</v>
      </c>
      <c r="R126" s="21">
        <f t="shared" si="46"/>
        <v>0</v>
      </c>
      <c r="S126" s="14">
        <f t="shared" si="54"/>
        <v>0</v>
      </c>
      <c r="T126" s="4" t="str">
        <f>IF(P125&gt;0,VLOOKUP(P125,X$12:AG$150,10),T125)</f>
        <v>A+J=</v>
      </c>
      <c r="U126" s="33" t="e">
        <f>IF(P125&gt;0,VLOOKUP(P125,X$12:AG$150,11),U125)</f>
        <v>#REF!</v>
      </c>
      <c r="V126" s="33"/>
      <c r="W126" s="4"/>
      <c r="X126" s="124"/>
      <c r="Y126" s="125"/>
      <c r="Z126" s="127"/>
      <c r="AA126" s="128"/>
      <c r="AB126" s="127"/>
      <c r="AC126" s="132"/>
      <c r="AD126" s="133"/>
      <c r="AE126" s="127"/>
      <c r="AF126" s="124"/>
      <c r="AG126" s="13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112">
        <f t="shared" si="47"/>
        <v>44832</v>
      </c>
      <c r="B127" s="113">
        <f t="shared" ca="1" si="55"/>
        <v>6484374.4139999999</v>
      </c>
      <c r="C127" s="7">
        <f t="shared" si="48"/>
        <v>6000000</v>
      </c>
      <c r="D127" s="86">
        <f t="shared" si="59"/>
        <v>44831</v>
      </c>
      <c r="E127" s="84">
        <f ca="1">IF(D127&lt;$B$1,VLOOKUP(D127,[1]DI!$A$4:$B$15000,2,FALSE),0)</f>
        <v>0.13650000000000001</v>
      </c>
      <c r="F127" s="14">
        <f t="shared" ca="1" si="56"/>
        <v>1.00050788</v>
      </c>
      <c r="G127" s="14">
        <f ca="1">(TRUNC(PRODUCT($F$12:$F126),16))</f>
        <v>1.0573415143465099</v>
      </c>
      <c r="H127" s="14">
        <f t="shared" si="57"/>
        <v>1</v>
      </c>
      <c r="I127" s="14">
        <f t="shared" ca="1" si="58"/>
        <v>1.0573415100000001</v>
      </c>
      <c r="J127" s="13">
        <f t="shared" si="49"/>
        <v>0.05</v>
      </c>
      <c r="K127" s="33">
        <f>IF(P126&gt;0,VLOOKUP(P126,X$12:AG$150,2),K126)</f>
        <v>44670</v>
      </c>
      <c r="L127" s="2">
        <f t="shared" si="50"/>
        <v>113</v>
      </c>
      <c r="M127" s="17">
        <f t="shared" si="51"/>
        <v>113</v>
      </c>
      <c r="N127" s="12">
        <f t="shared" si="52"/>
        <v>1.0221192100000001</v>
      </c>
      <c r="O127" s="12">
        <f t="shared" ca="1" si="53"/>
        <v>1.080729069</v>
      </c>
      <c r="P127" s="17">
        <f t="shared" si="60"/>
        <v>0</v>
      </c>
      <c r="Q127" s="14">
        <f t="shared" ca="1" si="45"/>
        <v>484374.41399999999</v>
      </c>
      <c r="R127" s="21">
        <f t="shared" si="46"/>
        <v>0</v>
      </c>
      <c r="S127" s="14">
        <f t="shared" si="54"/>
        <v>0</v>
      </c>
      <c r="T127" s="4" t="str">
        <f>IF(P126&gt;0,VLOOKUP(P126,X$12:AG$150,10),T126)</f>
        <v>A+J=</v>
      </c>
      <c r="U127" s="33" t="e">
        <f>IF(P126&gt;0,VLOOKUP(P126,X$12:AG$150,11),U126)</f>
        <v>#REF!</v>
      </c>
      <c r="V127" s="33"/>
      <c r="W127" s="4"/>
      <c r="X127" s="124"/>
      <c r="Y127" s="125"/>
      <c r="Z127" s="127"/>
      <c r="AA127" s="128"/>
      <c r="AB127" s="127"/>
      <c r="AC127" s="132"/>
      <c r="AD127" s="133"/>
      <c r="AE127" s="127"/>
      <c r="AF127" s="124"/>
      <c r="AG127" s="13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112">
        <f t="shared" si="47"/>
        <v>44833</v>
      </c>
      <c r="B128" s="113">
        <f t="shared" ca="1" si="55"/>
        <v>6488923.9560000002</v>
      </c>
      <c r="C128" s="7">
        <f t="shared" si="48"/>
        <v>6000000</v>
      </c>
      <c r="D128" s="86">
        <f t="shared" si="59"/>
        <v>44832</v>
      </c>
      <c r="E128" s="84">
        <f ca="1">IF(D128&lt;$B$1,VLOOKUP(D128,[1]DI!$A$4:$B$15000,2,FALSE),0)</f>
        <v>0.13650000000000001</v>
      </c>
      <c r="F128" s="14">
        <f t="shared" ca="1" si="56"/>
        <v>1.00050788</v>
      </c>
      <c r="G128" s="14">
        <f ca="1">(TRUNC(PRODUCT($F$12:$F127),16))</f>
        <v>1.0578785169548199</v>
      </c>
      <c r="H128" s="14">
        <f t="shared" si="57"/>
        <v>1</v>
      </c>
      <c r="I128" s="14">
        <f t="shared" ca="1" si="58"/>
        <v>1.05787852</v>
      </c>
      <c r="J128" s="13">
        <f t="shared" si="49"/>
        <v>0.05</v>
      </c>
      <c r="K128" s="33">
        <f>IF(P127&gt;0,VLOOKUP(P127,X$12:AG$150,2),K127)</f>
        <v>44670</v>
      </c>
      <c r="L128" s="2">
        <f t="shared" si="50"/>
        <v>114</v>
      </c>
      <c r="M128" s="17">
        <f t="shared" si="51"/>
        <v>114</v>
      </c>
      <c r="N128" s="12">
        <f t="shared" si="52"/>
        <v>1.022317124</v>
      </c>
      <c r="O128" s="12">
        <f t="shared" ca="1" si="53"/>
        <v>1.081487326</v>
      </c>
      <c r="P128" s="17">
        <f t="shared" si="60"/>
        <v>0</v>
      </c>
      <c r="Q128" s="14">
        <f t="shared" ca="1" si="45"/>
        <v>488923.95600000001</v>
      </c>
      <c r="R128" s="21">
        <f t="shared" si="46"/>
        <v>0</v>
      </c>
      <c r="S128" s="14">
        <f t="shared" si="54"/>
        <v>0</v>
      </c>
      <c r="T128" s="4" t="str">
        <f>IF(P127&gt;0,VLOOKUP(P127,X$12:AG$150,10),T127)</f>
        <v>A+J=</v>
      </c>
      <c r="U128" s="33" t="e">
        <f>IF(P127&gt;0,VLOOKUP(P127,X$12:AG$150,11),U127)</f>
        <v>#REF!</v>
      </c>
      <c r="V128" s="33"/>
      <c r="W128" s="4"/>
      <c r="X128" s="124"/>
      <c r="Y128" s="125"/>
      <c r="Z128" s="127"/>
      <c r="AA128" s="128"/>
      <c r="AB128" s="127"/>
      <c r="AC128" s="132"/>
      <c r="AD128" s="133"/>
      <c r="AE128" s="127"/>
      <c r="AF128" s="124"/>
      <c r="AG128" s="13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112">
        <f t="shared" si="47"/>
        <v>44834</v>
      </c>
      <c r="B129" s="113">
        <f t="shared" ca="1" si="55"/>
        <v>6493476.6119999997</v>
      </c>
      <c r="C129" s="7">
        <f t="shared" si="48"/>
        <v>6000000</v>
      </c>
      <c r="D129" s="86">
        <f t="shared" si="59"/>
        <v>44833</v>
      </c>
      <c r="E129" s="84">
        <f ca="1">IF(D129&lt;$B$1,VLOOKUP(D129,[1]DI!$A$4:$B$15000,2,FALSE),0)</f>
        <v>0.13650000000000001</v>
      </c>
      <c r="F129" s="14">
        <f t="shared" ca="1" si="56"/>
        <v>1.00050788</v>
      </c>
      <c r="G129" s="14">
        <f ca="1">(TRUNC(PRODUCT($F$12:$F128),16))</f>
        <v>1.05841579229601</v>
      </c>
      <c r="H129" s="14">
        <f t="shared" si="57"/>
        <v>1</v>
      </c>
      <c r="I129" s="14">
        <f t="shared" ca="1" si="58"/>
        <v>1.05841579</v>
      </c>
      <c r="J129" s="13">
        <f t="shared" si="49"/>
        <v>0.05</v>
      </c>
      <c r="K129" s="33">
        <f>IF(P128&gt;0,VLOOKUP(P128,X$12:AG$150,2),K128)</f>
        <v>44670</v>
      </c>
      <c r="L129" s="2">
        <f t="shared" si="50"/>
        <v>115</v>
      </c>
      <c r="M129" s="17">
        <f t="shared" si="51"/>
        <v>115</v>
      </c>
      <c r="N129" s="12">
        <f t="shared" si="52"/>
        <v>1.0225150759999999</v>
      </c>
      <c r="O129" s="12">
        <f t="shared" ca="1" si="53"/>
        <v>1.082246102</v>
      </c>
      <c r="P129" s="17">
        <f t="shared" si="60"/>
        <v>0</v>
      </c>
      <c r="Q129" s="14">
        <f t="shared" ca="1" si="45"/>
        <v>493476.61200000002</v>
      </c>
      <c r="R129" s="21">
        <f t="shared" si="46"/>
        <v>0</v>
      </c>
      <c r="S129" s="14">
        <f t="shared" si="54"/>
        <v>0</v>
      </c>
      <c r="T129" s="4" t="str">
        <f>IF(P128&gt;0,VLOOKUP(P128,X$12:AG$150,10),T128)</f>
        <v>A+J=</v>
      </c>
      <c r="U129" s="33" t="e">
        <f>IF(P128&gt;0,VLOOKUP(P128,X$12:AG$150,11),U128)</f>
        <v>#REF!</v>
      </c>
      <c r="V129" s="33"/>
      <c r="W129" s="4"/>
      <c r="X129" s="124"/>
      <c r="Y129" s="125"/>
      <c r="Z129" s="127"/>
      <c r="AA129" s="128"/>
      <c r="AB129" s="127"/>
      <c r="AC129" s="132"/>
      <c r="AD129" s="133"/>
      <c r="AE129" s="127"/>
      <c r="AF129" s="124"/>
      <c r="AG129" s="13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112">
        <f t="shared" si="47"/>
        <v>44837</v>
      </c>
      <c r="B130" s="113">
        <f t="shared" ca="1" si="55"/>
        <v>6498032.5020000003</v>
      </c>
      <c r="C130" s="7">
        <f t="shared" si="48"/>
        <v>6000000</v>
      </c>
      <c r="D130" s="86">
        <f t="shared" si="59"/>
        <v>44834</v>
      </c>
      <c r="E130" s="84">
        <f ca="1">IF(D130&lt;$B$1,VLOOKUP(D130,[1]DI!$A$4:$B$15000,2,FALSE),0)</f>
        <v>0.13650000000000001</v>
      </c>
      <c r="F130" s="14">
        <f t="shared" ca="1" si="56"/>
        <v>1.00050788</v>
      </c>
      <c r="G130" s="14">
        <f ca="1">(TRUNC(PRODUCT($F$12:$F129),16))</f>
        <v>1.0589533405086</v>
      </c>
      <c r="H130" s="14">
        <f t="shared" si="57"/>
        <v>1</v>
      </c>
      <c r="I130" s="14">
        <f t="shared" ca="1" si="58"/>
        <v>1.05895334</v>
      </c>
      <c r="J130" s="13">
        <f t="shared" si="49"/>
        <v>0.05</v>
      </c>
      <c r="K130" s="33">
        <f>IF(P129&gt;0,VLOOKUP(P129,X$12:AG$150,2),K129)</f>
        <v>44670</v>
      </c>
      <c r="L130" s="2">
        <f t="shared" si="50"/>
        <v>116</v>
      </c>
      <c r="M130" s="17">
        <f t="shared" si="51"/>
        <v>116</v>
      </c>
      <c r="N130" s="12">
        <f t="shared" si="52"/>
        <v>1.0227130659999999</v>
      </c>
      <c r="O130" s="12">
        <f t="shared" ca="1" si="53"/>
        <v>1.0830054170000001</v>
      </c>
      <c r="P130" s="17">
        <f t="shared" si="60"/>
        <v>0</v>
      </c>
      <c r="Q130" s="14">
        <f t="shared" ca="1" si="45"/>
        <v>498032.50199999998</v>
      </c>
      <c r="R130" s="21">
        <f t="shared" si="46"/>
        <v>0</v>
      </c>
      <c r="S130" s="14">
        <f t="shared" si="54"/>
        <v>0</v>
      </c>
      <c r="T130" s="4" t="str">
        <f>IF(P129&gt;0,VLOOKUP(P129,X$12:AG$150,10),T129)</f>
        <v>A+J=</v>
      </c>
      <c r="U130" s="33" t="e">
        <f>IF(P129&gt;0,VLOOKUP(P129,X$12:AG$150,11),U129)</f>
        <v>#REF!</v>
      </c>
      <c r="V130" s="33"/>
      <c r="W130" s="4"/>
      <c r="X130" s="124"/>
      <c r="Y130" s="125"/>
      <c r="Z130" s="127"/>
      <c r="AA130" s="128"/>
      <c r="AB130" s="127"/>
      <c r="AC130" s="132"/>
      <c r="AD130" s="133"/>
      <c r="AE130" s="127"/>
      <c r="AF130" s="124"/>
      <c r="AG130" s="13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112">
        <f t="shared" si="47"/>
        <v>44838</v>
      </c>
      <c r="B131" s="113">
        <f t="shared" ca="1" si="55"/>
        <v>6502591.5719999997</v>
      </c>
      <c r="C131" s="7">
        <f t="shared" si="48"/>
        <v>6000000</v>
      </c>
      <c r="D131" s="86">
        <f t="shared" si="59"/>
        <v>44837</v>
      </c>
      <c r="E131" s="84">
        <f ca="1">IF(D131&lt;$B$1,VLOOKUP(D131,[1]DI!$A$4:$B$15000,2,FALSE),0)</f>
        <v>0.13650000000000001</v>
      </c>
      <c r="F131" s="14">
        <f t="shared" ca="1" si="56"/>
        <v>1.00050788</v>
      </c>
      <c r="G131" s="14">
        <f ca="1">(TRUNC(PRODUCT($F$12:$F130),16))</f>
        <v>1.05949116173118</v>
      </c>
      <c r="H131" s="14">
        <f t="shared" si="57"/>
        <v>1</v>
      </c>
      <c r="I131" s="14">
        <f t="shared" ca="1" si="58"/>
        <v>1.0594911600000001</v>
      </c>
      <c r="J131" s="13">
        <f t="shared" si="49"/>
        <v>0.05</v>
      </c>
      <c r="K131" s="33">
        <f>IF(P130&gt;0,VLOOKUP(P130,X$12:AG$150,2),K130)</f>
        <v>44670</v>
      </c>
      <c r="L131" s="2">
        <f t="shared" si="50"/>
        <v>117</v>
      </c>
      <c r="M131" s="17">
        <f t="shared" si="51"/>
        <v>117</v>
      </c>
      <c r="N131" s="12">
        <f t="shared" si="52"/>
        <v>1.0229110939999999</v>
      </c>
      <c r="O131" s="12">
        <f t="shared" ca="1" si="53"/>
        <v>1.083765262</v>
      </c>
      <c r="P131" s="17">
        <f t="shared" si="60"/>
        <v>0</v>
      </c>
      <c r="Q131" s="14">
        <f t="shared" ca="1" si="45"/>
        <v>502591.57199999999</v>
      </c>
      <c r="R131" s="21">
        <f t="shared" si="46"/>
        <v>0</v>
      </c>
      <c r="S131" s="14">
        <f t="shared" si="54"/>
        <v>0</v>
      </c>
      <c r="T131" s="4" t="str">
        <f>IF(P130&gt;0,VLOOKUP(P130,X$12:AG$150,10),T130)</f>
        <v>A+J=</v>
      </c>
      <c r="U131" s="33" t="e">
        <f>IF(P130&gt;0,VLOOKUP(P130,X$12:AG$150,11),U130)</f>
        <v>#REF!</v>
      </c>
      <c r="V131" s="33"/>
      <c r="W131" s="4"/>
      <c r="X131" s="124"/>
      <c r="Y131" s="125"/>
      <c r="Z131" s="127"/>
      <c r="AA131" s="128"/>
      <c r="AB131" s="127"/>
      <c r="AC131" s="132"/>
      <c r="AD131" s="133"/>
      <c r="AE131" s="127"/>
      <c r="AF131" s="124"/>
      <c r="AG131" s="13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112">
        <f t="shared" si="47"/>
        <v>44839</v>
      </c>
      <c r="B132" s="113">
        <f t="shared" ca="1" si="55"/>
        <v>6507153.8820000002</v>
      </c>
      <c r="C132" s="7">
        <f t="shared" si="48"/>
        <v>6000000</v>
      </c>
      <c r="D132" s="86">
        <f t="shared" si="59"/>
        <v>44838</v>
      </c>
      <c r="E132" s="84">
        <f ca="1">IF(D132&lt;$B$1,VLOOKUP(D132,[1]DI!$A$4:$B$15000,2,FALSE),0)</f>
        <v>0.13650000000000001</v>
      </c>
      <c r="F132" s="14">
        <f t="shared" ca="1" si="56"/>
        <v>1.00050788</v>
      </c>
      <c r="G132" s="14">
        <f ca="1">(TRUNC(PRODUCT($F$12:$F131),16))</f>
        <v>1.0600292561024001</v>
      </c>
      <c r="H132" s="14">
        <f t="shared" si="57"/>
        <v>1</v>
      </c>
      <c r="I132" s="14">
        <f t="shared" ca="1" si="58"/>
        <v>1.0600292600000001</v>
      </c>
      <c r="J132" s="13">
        <f t="shared" si="49"/>
        <v>0.05</v>
      </c>
      <c r="K132" s="33">
        <f>IF(P131&gt;0,VLOOKUP(P131,X$12:AG$150,2),K131)</f>
        <v>44670</v>
      </c>
      <c r="L132" s="2">
        <f t="shared" si="50"/>
        <v>118</v>
      </c>
      <c r="M132" s="17">
        <f t="shared" si="51"/>
        <v>118</v>
      </c>
      <c r="N132" s="12">
        <f t="shared" si="52"/>
        <v>1.023109161</v>
      </c>
      <c r="O132" s="12">
        <f t="shared" ca="1" si="53"/>
        <v>1.084525647</v>
      </c>
      <c r="P132" s="17">
        <f t="shared" si="60"/>
        <v>0</v>
      </c>
      <c r="Q132" s="14">
        <f t="shared" ca="1" si="45"/>
        <v>507153.88199999998</v>
      </c>
      <c r="R132" s="21">
        <f t="shared" si="46"/>
        <v>0</v>
      </c>
      <c r="S132" s="14">
        <f t="shared" si="54"/>
        <v>0</v>
      </c>
      <c r="T132" s="4" t="str">
        <f>IF(P131&gt;0,VLOOKUP(P131,X$12:AG$150,10),T131)</f>
        <v>A+J=</v>
      </c>
      <c r="U132" s="33" t="e">
        <f>IF(P131&gt;0,VLOOKUP(P131,X$12:AG$150,11),U131)</f>
        <v>#REF!</v>
      </c>
      <c r="V132" s="33"/>
      <c r="W132" s="4"/>
      <c r="X132" s="124"/>
      <c r="Y132" s="125"/>
      <c r="Z132" s="127"/>
      <c r="AA132" s="128"/>
      <c r="AB132" s="127"/>
      <c r="AC132" s="132"/>
      <c r="AD132" s="133"/>
      <c r="AE132" s="127"/>
      <c r="AF132" s="124"/>
      <c r="AG132" s="13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112">
        <f t="shared" si="47"/>
        <v>44840</v>
      </c>
      <c r="B133" s="113">
        <f t="shared" ca="1" si="55"/>
        <v>6511719.3119999897</v>
      </c>
      <c r="C133" s="7">
        <f t="shared" si="48"/>
        <v>6000000</v>
      </c>
      <c r="D133" s="86">
        <f t="shared" si="59"/>
        <v>44839</v>
      </c>
      <c r="E133" s="84">
        <f ca="1">IF(D133&lt;$B$1,VLOOKUP(D133,[1]DI!$A$4:$B$15000,2,FALSE),0)</f>
        <v>0.13650000000000001</v>
      </c>
      <c r="F133" s="14">
        <f t="shared" ca="1" si="56"/>
        <v>1.00050788</v>
      </c>
      <c r="G133" s="14">
        <f ca="1">(TRUNC(PRODUCT($F$12:$F132),16))</f>
        <v>1.06056762376099</v>
      </c>
      <c r="H133" s="14">
        <f t="shared" si="57"/>
        <v>1</v>
      </c>
      <c r="I133" s="14">
        <f t="shared" ca="1" si="58"/>
        <v>1.06056762</v>
      </c>
      <c r="J133" s="13">
        <f t="shared" si="49"/>
        <v>0.05</v>
      </c>
      <c r="K133" s="33">
        <f>IF(P132&gt;0,VLOOKUP(P132,X$12:AG$150,2),K132)</f>
        <v>44670</v>
      </c>
      <c r="L133" s="2">
        <f t="shared" si="50"/>
        <v>119</v>
      </c>
      <c r="M133" s="17">
        <f t="shared" si="51"/>
        <v>119</v>
      </c>
      <c r="N133" s="12">
        <f t="shared" si="52"/>
        <v>1.023307266</v>
      </c>
      <c r="O133" s="12">
        <f t="shared" ca="1" si="53"/>
        <v>1.0852865519999999</v>
      </c>
      <c r="P133" s="17">
        <f t="shared" si="60"/>
        <v>0</v>
      </c>
      <c r="Q133" s="14">
        <f t="shared" ca="1" si="45"/>
        <v>511719.31199999002</v>
      </c>
      <c r="R133" s="21">
        <f t="shared" si="46"/>
        <v>0</v>
      </c>
      <c r="S133" s="14">
        <f t="shared" si="54"/>
        <v>0</v>
      </c>
      <c r="T133" s="4" t="str">
        <f>IF(P132&gt;0,VLOOKUP(P132,X$12:AG$150,10),T132)</f>
        <v>A+J=</v>
      </c>
      <c r="U133" s="33" t="e">
        <f>IF(P132&gt;0,VLOOKUP(P132,X$12:AG$150,11),U132)</f>
        <v>#REF!</v>
      </c>
      <c r="V133" s="33"/>
      <c r="W133" s="4"/>
      <c r="X133" s="124"/>
      <c r="Y133" s="125"/>
      <c r="Z133" s="127"/>
      <c r="AA133" s="128"/>
      <c r="AB133" s="127"/>
      <c r="AC133" s="132"/>
      <c r="AD133" s="133"/>
      <c r="AE133" s="127"/>
      <c r="AF133" s="124"/>
      <c r="AG133" s="13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112">
        <f t="shared" si="47"/>
        <v>44841</v>
      </c>
      <c r="B134" s="113">
        <f t="shared" ca="1" si="55"/>
        <v>6516287.9879999999</v>
      </c>
      <c r="C134" s="7">
        <f t="shared" si="48"/>
        <v>6000000</v>
      </c>
      <c r="D134" s="86">
        <f t="shared" si="59"/>
        <v>44840</v>
      </c>
      <c r="E134" s="84">
        <f ca="1">IF(D134&lt;$B$1,VLOOKUP(D134,[1]DI!$A$4:$B$15000,2,FALSE),0)</f>
        <v>0.13650000000000001</v>
      </c>
      <c r="F134" s="14">
        <f t="shared" ca="1" si="56"/>
        <v>1.00050788</v>
      </c>
      <c r="G134" s="14">
        <f ca="1">(TRUNC(PRODUCT($F$12:$F133),16))</f>
        <v>1.0611062648457501</v>
      </c>
      <c r="H134" s="14">
        <f t="shared" si="57"/>
        <v>1</v>
      </c>
      <c r="I134" s="14">
        <f t="shared" ca="1" si="58"/>
        <v>1.0611062600000001</v>
      </c>
      <c r="J134" s="13">
        <f t="shared" si="49"/>
        <v>0.05</v>
      </c>
      <c r="K134" s="33">
        <f>IF(P133&gt;0,VLOOKUP(P133,X$12:AG$150,2),K133)</f>
        <v>44670</v>
      </c>
      <c r="L134" s="2">
        <f t="shared" si="50"/>
        <v>120</v>
      </c>
      <c r="M134" s="17">
        <f t="shared" si="51"/>
        <v>120</v>
      </c>
      <c r="N134" s="12">
        <f t="shared" si="52"/>
        <v>1.0235054100000001</v>
      </c>
      <c r="O134" s="12">
        <f t="shared" ca="1" si="53"/>
        <v>1.086047998</v>
      </c>
      <c r="P134" s="17">
        <f t="shared" si="60"/>
        <v>0</v>
      </c>
      <c r="Q134" s="14">
        <f t="shared" ca="1" si="45"/>
        <v>516287.98800000001</v>
      </c>
      <c r="R134" s="21">
        <f t="shared" si="46"/>
        <v>0</v>
      </c>
      <c r="S134" s="14">
        <f t="shared" si="54"/>
        <v>0</v>
      </c>
      <c r="T134" s="4" t="str">
        <f>IF(P133&gt;0,VLOOKUP(P133,X$12:AG$150,10),T133)</f>
        <v>A+J=</v>
      </c>
      <c r="U134" s="33" t="e">
        <f>IF(P133&gt;0,VLOOKUP(P133,X$12:AG$150,11),U133)</f>
        <v>#REF!</v>
      </c>
      <c r="V134" s="33"/>
      <c r="W134" s="4"/>
      <c r="X134" s="124"/>
      <c r="Y134" s="125"/>
      <c r="Z134" s="127"/>
      <c r="AA134" s="128"/>
      <c r="AB134" s="127"/>
      <c r="AC134" s="132"/>
      <c r="AD134" s="133"/>
      <c r="AE134" s="127"/>
      <c r="AF134" s="124"/>
      <c r="AG134" s="13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112">
        <f t="shared" si="47"/>
        <v>44844</v>
      </c>
      <c r="B135" s="113">
        <f t="shared" ca="1" si="55"/>
        <v>6520859.898</v>
      </c>
      <c r="C135" s="7">
        <f t="shared" si="48"/>
        <v>6000000</v>
      </c>
      <c r="D135" s="86">
        <f t="shared" si="59"/>
        <v>44841</v>
      </c>
      <c r="E135" s="84">
        <f ca="1">IF(D135&lt;$B$1,VLOOKUP(D135,[1]DI!$A$4:$B$15000,2,FALSE),0)</f>
        <v>0.13650000000000001</v>
      </c>
      <c r="F135" s="14">
        <f t="shared" ca="1" si="56"/>
        <v>1.00050788</v>
      </c>
      <c r="G135" s="14">
        <f ca="1">(TRUNC(PRODUCT($F$12:$F134),16))</f>
        <v>1.0616451794955399</v>
      </c>
      <c r="H135" s="14">
        <f t="shared" si="57"/>
        <v>1</v>
      </c>
      <c r="I135" s="14">
        <f t="shared" ca="1" si="58"/>
        <v>1.06164518</v>
      </c>
      <c r="J135" s="13">
        <f t="shared" si="49"/>
        <v>0.05</v>
      </c>
      <c r="K135" s="33">
        <f>IF(P134&gt;0,VLOOKUP(P134,X$12:AG$150,2),K134)</f>
        <v>44670</v>
      </c>
      <c r="L135" s="2">
        <f t="shared" si="50"/>
        <v>121</v>
      </c>
      <c r="M135" s="17">
        <f t="shared" si="51"/>
        <v>121</v>
      </c>
      <c r="N135" s="12">
        <f t="shared" si="52"/>
        <v>1.0237035910000001</v>
      </c>
      <c r="O135" s="12">
        <f t="shared" ca="1" si="53"/>
        <v>1.086809983</v>
      </c>
      <c r="P135" s="17">
        <f t="shared" si="60"/>
        <v>0</v>
      </c>
      <c r="Q135" s="14">
        <f t="shared" ca="1" si="45"/>
        <v>520859.89799999999</v>
      </c>
      <c r="R135" s="21">
        <f t="shared" si="46"/>
        <v>0</v>
      </c>
      <c r="S135" s="14">
        <f t="shared" si="54"/>
        <v>0</v>
      </c>
      <c r="T135" s="4" t="str">
        <f>IF(P134&gt;0,VLOOKUP(P134,X$12:AG$150,10),T134)</f>
        <v>A+J=</v>
      </c>
      <c r="U135" s="33" t="e">
        <f>IF(P134&gt;0,VLOOKUP(P134,X$12:AG$150,11),U134)</f>
        <v>#REF!</v>
      </c>
      <c r="V135" s="33"/>
      <c r="W135" s="4"/>
      <c r="X135" s="124"/>
      <c r="Y135" s="125"/>
      <c r="Z135" s="127"/>
      <c r="AA135" s="128"/>
      <c r="AB135" s="127"/>
      <c r="AC135" s="132"/>
      <c r="AD135" s="133"/>
      <c r="AE135" s="127"/>
      <c r="AF135" s="124"/>
      <c r="AG135" s="13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112">
        <f t="shared" si="47"/>
        <v>44845</v>
      </c>
      <c r="B136" s="113">
        <f t="shared" ca="1" si="55"/>
        <v>6525435.0059999898</v>
      </c>
      <c r="C136" s="7">
        <f t="shared" si="48"/>
        <v>6000000</v>
      </c>
      <c r="D136" s="86">
        <f t="shared" si="59"/>
        <v>44844</v>
      </c>
      <c r="E136" s="84">
        <f ca="1">IF(D136&lt;$B$1,VLOOKUP(D136,[1]DI!$A$4:$B$15000,2,FALSE),0)</f>
        <v>0.13650000000000001</v>
      </c>
      <c r="F136" s="14">
        <f t="shared" ca="1" si="56"/>
        <v>1.00050788</v>
      </c>
      <c r="G136" s="14">
        <f ca="1">(TRUNC(PRODUCT($F$12:$F135),16))</f>
        <v>1.0621843678492999</v>
      </c>
      <c r="H136" s="14">
        <f t="shared" si="57"/>
        <v>1</v>
      </c>
      <c r="I136" s="14">
        <f t="shared" ca="1" si="58"/>
        <v>1.06218437</v>
      </c>
      <c r="J136" s="13">
        <f t="shared" si="49"/>
        <v>0.05</v>
      </c>
      <c r="K136" s="33">
        <f>IF(P135&gt;0,VLOOKUP(P135,X$12:AG$150,2),K135)</f>
        <v>44670</v>
      </c>
      <c r="L136" s="2">
        <f t="shared" si="50"/>
        <v>122</v>
      </c>
      <c r="M136" s="17">
        <f t="shared" si="51"/>
        <v>122</v>
      </c>
      <c r="N136" s="12">
        <f t="shared" si="52"/>
        <v>1.0239018120000001</v>
      </c>
      <c r="O136" s="12">
        <f t="shared" ca="1" si="53"/>
        <v>1.0875725009999999</v>
      </c>
      <c r="P136" s="17">
        <f t="shared" si="60"/>
        <v>0</v>
      </c>
      <c r="Q136" s="14">
        <f t="shared" ca="1" si="45"/>
        <v>525435.00599999004</v>
      </c>
      <c r="R136" s="21">
        <f t="shared" si="46"/>
        <v>0</v>
      </c>
      <c r="S136" s="14">
        <f t="shared" si="54"/>
        <v>0</v>
      </c>
      <c r="T136" s="4" t="str">
        <f>IF(P135&gt;0,VLOOKUP(P135,X$12:AG$150,10),T135)</f>
        <v>A+J=</v>
      </c>
      <c r="U136" s="33" t="e">
        <f>IF(P135&gt;0,VLOOKUP(P135,X$12:AG$150,11),U135)</f>
        <v>#REF!</v>
      </c>
      <c r="V136" s="33"/>
      <c r="W136" s="4"/>
      <c r="X136" s="124"/>
      <c r="Y136" s="125"/>
      <c r="Z136" s="127"/>
      <c r="AA136" s="128"/>
      <c r="AB136" s="127"/>
      <c r="AC136" s="132"/>
      <c r="AD136" s="133"/>
      <c r="AE136" s="127"/>
      <c r="AF136" s="124"/>
      <c r="AG136" s="13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112">
        <f t="shared" si="47"/>
        <v>44847</v>
      </c>
      <c r="B137" s="113">
        <f t="shared" ca="1" si="55"/>
        <v>6530013.2939999998</v>
      </c>
      <c r="C137" s="7">
        <f t="shared" si="48"/>
        <v>6000000</v>
      </c>
      <c r="D137" s="86">
        <f t="shared" si="59"/>
        <v>44845</v>
      </c>
      <c r="E137" s="84">
        <f ca="1">IF(D137&lt;$B$1,VLOOKUP(D137,[1]DI!$A$4:$B$15000,2,FALSE),0)</f>
        <v>0.13650000000000001</v>
      </c>
      <c r="F137" s="14">
        <f t="shared" ca="1" si="56"/>
        <v>1.00050788</v>
      </c>
      <c r="G137" s="14">
        <f ca="1">(TRUNC(PRODUCT($F$12:$F136),16))</f>
        <v>1.06272383004604</v>
      </c>
      <c r="H137" s="14">
        <f t="shared" si="57"/>
        <v>1</v>
      </c>
      <c r="I137" s="14">
        <f t="shared" ca="1" si="58"/>
        <v>1.0627238299999999</v>
      </c>
      <c r="J137" s="13">
        <f t="shared" si="49"/>
        <v>0.05</v>
      </c>
      <c r="K137" s="33">
        <f>IF(P136&gt;0,VLOOKUP(P136,X$12:AG$150,2),K136)</f>
        <v>44670</v>
      </c>
      <c r="L137" s="2">
        <f t="shared" si="50"/>
        <v>123</v>
      </c>
      <c r="M137" s="17">
        <f t="shared" si="51"/>
        <v>123</v>
      </c>
      <c r="N137" s="12">
        <f t="shared" si="52"/>
        <v>1.02410007</v>
      </c>
      <c r="O137" s="12">
        <f t="shared" ca="1" si="53"/>
        <v>1.088335549</v>
      </c>
      <c r="P137" s="17">
        <f t="shared" si="60"/>
        <v>0</v>
      </c>
      <c r="Q137" s="14">
        <f t="shared" ca="1" si="45"/>
        <v>530013.29399999999</v>
      </c>
      <c r="R137" s="21">
        <f t="shared" si="46"/>
        <v>0</v>
      </c>
      <c r="S137" s="14">
        <f t="shared" si="54"/>
        <v>0</v>
      </c>
      <c r="T137" s="4" t="str">
        <f>IF(P136&gt;0,VLOOKUP(P136,X$12:AG$150,10),T136)</f>
        <v>A+J=</v>
      </c>
      <c r="U137" s="33" t="e">
        <f>IF(P136&gt;0,VLOOKUP(P136,X$12:AG$150,11),U136)</f>
        <v>#REF!</v>
      </c>
      <c r="V137" s="33"/>
      <c r="W137" s="4"/>
      <c r="X137" s="124"/>
      <c r="Y137" s="125"/>
      <c r="Z137" s="127"/>
      <c r="AA137" s="128"/>
      <c r="AB137" s="127"/>
      <c r="AC137" s="132"/>
      <c r="AD137" s="133"/>
      <c r="AE137" s="127"/>
      <c r="AF137" s="124"/>
      <c r="AG137" s="13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112">
        <f t="shared" si="47"/>
        <v>44848</v>
      </c>
      <c r="B138" s="113">
        <f t="shared" ca="1" si="55"/>
        <v>6534594.8279999997</v>
      </c>
      <c r="C138" s="7">
        <f t="shared" si="48"/>
        <v>6000000</v>
      </c>
      <c r="D138" s="86">
        <f t="shared" si="59"/>
        <v>44847</v>
      </c>
      <c r="E138" s="84">
        <f ca="1">IF(D138&lt;$B$1,VLOOKUP(D138,[1]DI!$A$4:$B$15000,2,FALSE),0)</f>
        <v>0.13650000000000001</v>
      </c>
      <c r="F138" s="14">
        <f t="shared" ca="1" si="56"/>
        <v>1.00050788</v>
      </c>
      <c r="G138" s="14">
        <f ca="1">(TRUNC(PRODUCT($F$12:$F137),16))</f>
        <v>1.06326356622484</v>
      </c>
      <c r="H138" s="14">
        <f t="shared" si="57"/>
        <v>1</v>
      </c>
      <c r="I138" s="14">
        <f t="shared" ca="1" si="58"/>
        <v>1.0632635699999999</v>
      </c>
      <c r="J138" s="13">
        <f t="shared" si="49"/>
        <v>0.05</v>
      </c>
      <c r="K138" s="33">
        <f>IF(P137&gt;0,VLOOKUP(P137,X$12:AG$150,2),K137)</f>
        <v>44670</v>
      </c>
      <c r="L138" s="2">
        <f t="shared" si="50"/>
        <v>124</v>
      </c>
      <c r="M138" s="17">
        <f t="shared" si="51"/>
        <v>124</v>
      </c>
      <c r="N138" s="12">
        <f t="shared" si="52"/>
        <v>1.0242983670000001</v>
      </c>
      <c r="O138" s="12">
        <f t="shared" ca="1" si="53"/>
        <v>1.0890991379999999</v>
      </c>
      <c r="P138" s="17">
        <f t="shared" si="60"/>
        <v>0</v>
      </c>
      <c r="Q138" s="14">
        <f t="shared" ca="1" si="45"/>
        <v>534594.82799999998</v>
      </c>
      <c r="R138" s="21">
        <f t="shared" si="46"/>
        <v>0</v>
      </c>
      <c r="S138" s="14">
        <f t="shared" si="54"/>
        <v>0</v>
      </c>
      <c r="T138" s="4" t="str">
        <f>IF(P137&gt;0,VLOOKUP(P137,X$12:AG$150,10),T137)</f>
        <v>A+J=</v>
      </c>
      <c r="U138" s="33" t="e">
        <f>IF(P137&gt;0,VLOOKUP(P137,X$12:AG$150,11),U137)</f>
        <v>#REF!</v>
      </c>
      <c r="V138" s="33"/>
      <c r="W138" s="4"/>
      <c r="X138" s="124"/>
      <c r="Y138" s="125"/>
      <c r="Z138" s="127"/>
      <c r="AA138" s="128"/>
      <c r="AB138" s="127"/>
      <c r="AC138" s="132"/>
      <c r="AD138" s="133"/>
      <c r="AE138" s="127"/>
      <c r="AF138" s="124"/>
      <c r="AG138" s="13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112">
        <f t="shared" si="47"/>
        <v>44851</v>
      </c>
      <c r="B139" s="113">
        <f t="shared" ca="1" si="55"/>
        <v>6539179.5600000005</v>
      </c>
      <c r="C139" s="7">
        <f t="shared" si="48"/>
        <v>6000000</v>
      </c>
      <c r="D139" s="86">
        <f t="shared" si="59"/>
        <v>44848</v>
      </c>
      <c r="E139" s="84">
        <f ca="1">IF(D139&lt;$B$1,VLOOKUP(D139,[1]DI!$A$4:$B$15000,2,FALSE),0)</f>
        <v>0.13650000000000001</v>
      </c>
      <c r="F139" s="14">
        <f t="shared" ca="1" si="56"/>
        <v>1.00050788</v>
      </c>
      <c r="G139" s="14">
        <f ca="1">(TRUNC(PRODUCT($F$12:$F138),16))</f>
        <v>1.0638035765248599</v>
      </c>
      <c r="H139" s="14">
        <f t="shared" si="57"/>
        <v>1</v>
      </c>
      <c r="I139" s="14">
        <f t="shared" ca="1" si="58"/>
        <v>1.0638035800000001</v>
      </c>
      <c r="J139" s="13">
        <f t="shared" si="49"/>
        <v>0.05</v>
      </c>
      <c r="K139" s="33">
        <f>IF(P138&gt;0,VLOOKUP(P138,X$12:AG$150,2),K138)</f>
        <v>44670</v>
      </c>
      <c r="L139" s="2">
        <f t="shared" si="50"/>
        <v>125</v>
      </c>
      <c r="M139" s="17">
        <f t="shared" si="51"/>
        <v>125</v>
      </c>
      <c r="N139" s="12">
        <f t="shared" si="52"/>
        <v>1.0244967030000001</v>
      </c>
      <c r="O139" s="12">
        <f t="shared" ca="1" si="53"/>
        <v>1.08986326</v>
      </c>
      <c r="P139" s="17">
        <f t="shared" si="60"/>
        <v>0</v>
      </c>
      <c r="Q139" s="14">
        <f t="shared" ca="1" si="45"/>
        <v>539179.56000000006</v>
      </c>
      <c r="R139" s="21">
        <f t="shared" si="46"/>
        <v>0</v>
      </c>
      <c r="S139" s="14">
        <f t="shared" si="54"/>
        <v>0</v>
      </c>
      <c r="T139" s="4" t="str">
        <f>IF(P138&gt;0,VLOOKUP(P138,X$12:AG$150,10),T138)</f>
        <v>A+J=</v>
      </c>
      <c r="U139" s="33" t="e">
        <f>IF(P138&gt;0,VLOOKUP(P138,X$12:AG$150,11),U138)</f>
        <v>#REF!</v>
      </c>
      <c r="V139" s="33"/>
      <c r="W139" s="4"/>
      <c r="X139" s="124"/>
      <c r="Y139" s="125"/>
      <c r="Z139" s="127"/>
      <c r="AA139" s="128"/>
      <c r="AB139" s="127"/>
      <c r="AC139" s="132"/>
      <c r="AD139" s="133"/>
      <c r="AE139" s="127"/>
      <c r="AF139" s="124"/>
      <c r="AG139" s="13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112">
        <f t="shared" si="47"/>
        <v>44852</v>
      </c>
      <c r="B140" s="113">
        <f t="shared" ca="1" si="55"/>
        <v>6543767.4839999899</v>
      </c>
      <c r="C140" s="7">
        <f t="shared" si="48"/>
        <v>6000000</v>
      </c>
      <c r="D140" s="86">
        <f t="shared" si="59"/>
        <v>44851</v>
      </c>
      <c r="E140" s="84">
        <f ca="1">IF(D140&lt;$B$1,VLOOKUP(D140,[1]DI!$A$4:$B$15000,2,FALSE),0)</f>
        <v>0.13650000000000001</v>
      </c>
      <c r="F140" s="14">
        <f t="shared" ca="1" si="56"/>
        <v>1.00050788</v>
      </c>
      <c r="G140" s="14">
        <f ca="1">(TRUNC(PRODUCT($F$12:$F139),16))</f>
        <v>1.0643438610853</v>
      </c>
      <c r="H140" s="14">
        <f t="shared" si="57"/>
        <v>1</v>
      </c>
      <c r="I140" s="14">
        <f t="shared" ca="1" si="58"/>
        <v>1.0643438599999999</v>
      </c>
      <c r="J140" s="13">
        <f t="shared" si="49"/>
        <v>0.05</v>
      </c>
      <c r="K140" s="33">
        <f>IF(P139&gt;0,VLOOKUP(P139,X$12:AG$150,2),K139)</f>
        <v>44670</v>
      </c>
      <c r="L140" s="2">
        <f t="shared" si="50"/>
        <v>126</v>
      </c>
      <c r="M140" s="17">
        <f t="shared" si="51"/>
        <v>126</v>
      </c>
      <c r="N140" s="12">
        <f t="shared" si="52"/>
        <v>1.0246950770000001</v>
      </c>
      <c r="O140" s="12">
        <f t="shared" ca="1" si="53"/>
        <v>1.0906279139999999</v>
      </c>
      <c r="P140" s="17">
        <f t="shared" si="60"/>
        <v>0</v>
      </c>
      <c r="Q140" s="14">
        <f t="shared" ref="Q140:Q203" ca="1" si="61">TRUNC(((O140-1)*C140),8)</f>
        <v>543767.48399999004</v>
      </c>
      <c r="R140" s="21">
        <f t="shared" ref="R140:R203" si="62">IF($P140&gt;0,VLOOKUP($P140,$X$12:$AD$150,7),0)</f>
        <v>0</v>
      </c>
      <c r="S140" s="14">
        <f t="shared" si="54"/>
        <v>0</v>
      </c>
      <c r="T140" s="4" t="str">
        <f>IF(P139&gt;0,VLOOKUP(P139,X$12:AG$150,10),T139)</f>
        <v>A+J=</v>
      </c>
      <c r="U140" s="33" t="e">
        <f>IF(P139&gt;0,VLOOKUP(P139,X$12:AG$150,11),U139)</f>
        <v>#REF!</v>
      </c>
      <c r="V140" s="33"/>
      <c r="W140" s="4"/>
      <c r="X140" s="124"/>
      <c r="Y140" s="125"/>
      <c r="Z140" s="127"/>
      <c r="AA140" s="128"/>
      <c r="AB140" s="127"/>
      <c r="AC140" s="132"/>
      <c r="AD140" s="133"/>
      <c r="AE140" s="127"/>
      <c r="AF140" s="124"/>
      <c r="AG140" s="13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112">
        <f t="shared" ref="A141:A204" si="63">WORKDAY($A140,1,$X$166:$X$544)</f>
        <v>44853</v>
      </c>
      <c r="B141" s="113">
        <f t="shared" ca="1" si="55"/>
        <v>6548358.6540000001</v>
      </c>
      <c r="C141" s="7">
        <f t="shared" ref="C141:C204" si="64">(C140-S140)</f>
        <v>6000000</v>
      </c>
      <c r="D141" s="86">
        <f t="shared" si="59"/>
        <v>44852</v>
      </c>
      <c r="E141" s="84">
        <f ca="1">IF(D141&lt;$B$1,VLOOKUP(D141,[1]DI!$A$4:$B$15000,2,FALSE),0)</f>
        <v>0.13650000000000001</v>
      </c>
      <c r="F141" s="14">
        <f t="shared" ca="1" si="56"/>
        <v>1.00050788</v>
      </c>
      <c r="G141" s="14">
        <f ca="1">(TRUNC(PRODUCT($F$12:$F140),16))</f>
        <v>1.0648844200454699</v>
      </c>
      <c r="H141" s="14">
        <f t="shared" si="57"/>
        <v>1</v>
      </c>
      <c r="I141" s="14">
        <f t="shared" ca="1" si="58"/>
        <v>1.0648844200000001</v>
      </c>
      <c r="J141" s="13">
        <f t="shared" ref="J141:J204" si="65">J140</f>
        <v>0.05</v>
      </c>
      <c r="K141" s="33">
        <f>IF(P140&gt;0,VLOOKUP(P140,X$12:AG$150,2),K140)</f>
        <v>44670</v>
      </c>
      <c r="L141" s="2">
        <f t="shared" ref="L141:L204" si="66">IF(A141&gt;K141,IF(NETWORKDAYS(K141,A141,$X$160:$X$544)-1=0,1,NETWORKDAYS(K141,A141,$X$160:$X$544)-1),0)</f>
        <v>127</v>
      </c>
      <c r="M141" s="17">
        <f t="shared" ref="M141:M204" si="67">IF(AND(L141=1,L140=1),1,IF(L141&gt;0,IF(L141=L140,L141+1,L141),0))</f>
        <v>127</v>
      </c>
      <c r="N141" s="12">
        <f t="shared" ref="N141:N204" si="68">ROUND((J141+1)^(M141/252),9)</f>
        <v>1.0248934890000001</v>
      </c>
      <c r="O141" s="12">
        <f t="shared" ref="O141:O204" ca="1" si="69">ROUND(I141*N141,9)</f>
        <v>1.091393109</v>
      </c>
      <c r="P141" s="17">
        <f t="shared" si="60"/>
        <v>0</v>
      </c>
      <c r="Q141" s="14">
        <f t="shared" ca="1" si="61"/>
        <v>548358.65399999998</v>
      </c>
      <c r="R141" s="21">
        <f t="shared" si="62"/>
        <v>0</v>
      </c>
      <c r="S141" s="14">
        <f t="shared" ref="S141:S204" si="70">IF(R141&gt;0,TRUNC(R141*C141,8),0)</f>
        <v>0</v>
      </c>
      <c r="T141" s="4" t="str">
        <f>IF(P140&gt;0,VLOOKUP(P140,X$12:AG$150,10),T140)</f>
        <v>A+J=</v>
      </c>
      <c r="U141" s="33" t="e">
        <f>IF(P140&gt;0,VLOOKUP(P140,X$12:AG$150,11),U140)</f>
        <v>#REF!</v>
      </c>
      <c r="V141" s="33"/>
      <c r="W141" s="4"/>
      <c r="X141" s="124"/>
      <c r="Y141" s="125"/>
      <c r="Z141" s="127"/>
      <c r="AA141" s="128"/>
      <c r="AB141" s="127"/>
      <c r="AC141" s="132"/>
      <c r="AD141" s="133"/>
      <c r="AE141" s="127"/>
      <c r="AF141" s="124"/>
      <c r="AG141" s="13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112">
        <f t="shared" si="63"/>
        <v>44854</v>
      </c>
      <c r="B142" s="113">
        <f t="shared" ref="B142:B205" ca="1" si="71">IF(A142&lt;=TODAY(),C142+Q142,IF(AND(A142&gt;TODAY(),A142&lt;=$B$1),IF(VLOOKUP(TODAY(),$A$10:$E$5000,4,FALSE)=0,"n.d",C142+Q142),"n.d"))</f>
        <v>6552953.0099999998</v>
      </c>
      <c r="C142" s="7">
        <f t="shared" si="64"/>
        <v>6000000</v>
      </c>
      <c r="D142" s="86">
        <f t="shared" si="59"/>
        <v>44853</v>
      </c>
      <c r="E142" s="84">
        <f ca="1">IF(D142&lt;$B$1,VLOOKUP(D142,[1]DI!$A$4:$B$15000,2,FALSE),0)</f>
        <v>0.13650000000000001</v>
      </c>
      <c r="F142" s="14">
        <f t="shared" ref="F142:F205" ca="1" si="72">ROUND(((1+E142)^(1/252)),8)</f>
        <v>1.00050788</v>
      </c>
      <c r="G142" s="14">
        <f ca="1">(TRUNC(PRODUCT($F$12:$F141),16))</f>
        <v>1.0654252535447299</v>
      </c>
      <c r="H142" s="14">
        <f t="shared" ref="H142:H205" si="73">IF(P141&gt;0,G141,H141)</f>
        <v>1</v>
      </c>
      <c r="I142" s="14">
        <f t="shared" ref="I142:I205" ca="1" si="74">ROUND(G142/H142,8)</f>
        <v>1.0654252500000001</v>
      </c>
      <c r="J142" s="13">
        <f t="shared" si="65"/>
        <v>0.05</v>
      </c>
      <c r="K142" s="33">
        <f>IF(P141&gt;0,VLOOKUP(P141,X$12:AG$150,2),K141)</f>
        <v>44670</v>
      </c>
      <c r="L142" s="2">
        <f t="shared" si="66"/>
        <v>128</v>
      </c>
      <c r="M142" s="17">
        <f t="shared" si="67"/>
        <v>128</v>
      </c>
      <c r="N142" s="12">
        <f t="shared" si="68"/>
        <v>1.025091939</v>
      </c>
      <c r="O142" s="12">
        <f t="shared" ca="1" si="69"/>
        <v>1.092158835</v>
      </c>
      <c r="P142" s="17">
        <f t="shared" si="60"/>
        <v>0</v>
      </c>
      <c r="Q142" s="14">
        <f t="shared" ca="1" si="61"/>
        <v>552953.01</v>
      </c>
      <c r="R142" s="21">
        <f t="shared" si="62"/>
        <v>0</v>
      </c>
      <c r="S142" s="14">
        <f t="shared" si="70"/>
        <v>0</v>
      </c>
      <c r="T142" s="4" t="str">
        <f>IF(P141&gt;0,VLOOKUP(P141,X$12:AG$150,10),T141)</f>
        <v>A+J=</v>
      </c>
      <c r="U142" s="33" t="e">
        <f>IF(P141&gt;0,VLOOKUP(P141,X$12:AG$150,11),U141)</f>
        <v>#REF!</v>
      </c>
      <c r="V142" s="33"/>
      <c r="W142" s="3"/>
      <c r="X142" s="124"/>
      <c r="Y142" s="125"/>
      <c r="Z142" s="127"/>
      <c r="AA142" s="128"/>
      <c r="AB142" s="127"/>
      <c r="AC142" s="132"/>
      <c r="AD142" s="133"/>
      <c r="AE142" s="127"/>
      <c r="AF142" s="124"/>
      <c r="AG142" s="13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112">
        <f t="shared" si="63"/>
        <v>44855</v>
      </c>
      <c r="B143" s="113">
        <f t="shared" ca="1" si="71"/>
        <v>6557550.6419999897</v>
      </c>
      <c r="C143" s="7">
        <f t="shared" si="64"/>
        <v>6000000</v>
      </c>
      <c r="D143" s="86">
        <f t="shared" ref="D143:D206" si="75">WORKDAY($A143,-1,$X$160:$X$544)</f>
        <v>44854</v>
      </c>
      <c r="E143" s="84">
        <f ca="1">IF(D143&lt;$B$1,VLOOKUP(D143,[1]DI!$A$4:$B$15000,2,FALSE),0)</f>
        <v>0.13650000000000001</v>
      </c>
      <c r="F143" s="14">
        <f t="shared" ca="1" si="72"/>
        <v>1.00050788</v>
      </c>
      <c r="G143" s="14">
        <f ca="1">(TRUNC(PRODUCT($F$12:$F142),16))</f>
        <v>1.0659663617224999</v>
      </c>
      <c r="H143" s="14">
        <f t="shared" si="73"/>
        <v>1</v>
      </c>
      <c r="I143" s="14">
        <f t="shared" ca="1" si="74"/>
        <v>1.06596636</v>
      </c>
      <c r="J143" s="13">
        <f t="shared" si="65"/>
        <v>0.05</v>
      </c>
      <c r="K143" s="33">
        <f>IF(P142&gt;0,VLOOKUP(P142,X$12:AG$150,2),K142)</f>
        <v>44670</v>
      </c>
      <c r="L143" s="2">
        <f t="shared" si="66"/>
        <v>129</v>
      </c>
      <c r="M143" s="17">
        <f t="shared" si="67"/>
        <v>129</v>
      </c>
      <c r="N143" s="12">
        <f t="shared" si="68"/>
        <v>1.025290429</v>
      </c>
      <c r="O143" s="12">
        <f t="shared" ca="1" si="69"/>
        <v>1.0929251069999999</v>
      </c>
      <c r="P143" s="17">
        <f t="shared" ref="P143:P206" si="76">IF(VLOOKUP(A143,Y$12:AF$150,8)=VLOOKUP(A142,Y$12:AF$150,8),0,VLOOKUP(A143,Y$12:AF$150,8))</f>
        <v>0</v>
      </c>
      <c r="Q143" s="14">
        <f t="shared" ca="1" si="61"/>
        <v>557550.64199998998</v>
      </c>
      <c r="R143" s="21">
        <f t="shared" si="62"/>
        <v>0</v>
      </c>
      <c r="S143" s="14">
        <f t="shared" si="70"/>
        <v>0</v>
      </c>
      <c r="T143" s="4" t="str">
        <f>IF(P142&gt;0,VLOOKUP(P142,X$12:AG$150,10),T142)</f>
        <v>A+J=</v>
      </c>
      <c r="U143" s="33" t="e">
        <f>IF(P142&gt;0,VLOOKUP(P142,X$12:AG$150,11),U142)</f>
        <v>#REF!</v>
      </c>
      <c r="V143" s="33"/>
      <c r="W143" s="3"/>
      <c r="X143" s="124"/>
      <c r="Y143" s="125"/>
      <c r="Z143" s="127"/>
      <c r="AA143" s="128"/>
      <c r="AB143" s="127"/>
      <c r="AC143" s="132"/>
      <c r="AD143" s="133"/>
      <c r="AE143" s="127"/>
      <c r="AF143" s="124"/>
      <c r="AG143" s="13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112">
        <f t="shared" si="63"/>
        <v>44858</v>
      </c>
      <c r="B144" s="113">
        <f t="shared" ca="1" si="71"/>
        <v>6562151.4539999897</v>
      </c>
      <c r="C144" s="7">
        <f t="shared" si="64"/>
        <v>6000000</v>
      </c>
      <c r="D144" s="86">
        <f t="shared" si="75"/>
        <v>44855</v>
      </c>
      <c r="E144" s="84">
        <f ca="1">IF(D144&lt;$B$1,VLOOKUP(D144,[1]DI!$A$4:$B$15000,2,FALSE),0)</f>
        <v>0.13650000000000001</v>
      </c>
      <c r="F144" s="14">
        <f t="shared" ca="1" si="72"/>
        <v>1.00050788</v>
      </c>
      <c r="G144" s="14">
        <f ca="1">(TRUNC(PRODUCT($F$12:$F143),16))</f>
        <v>1.06650774471829</v>
      </c>
      <c r="H144" s="14">
        <f t="shared" si="73"/>
        <v>1</v>
      </c>
      <c r="I144" s="14">
        <f t="shared" ca="1" si="74"/>
        <v>1.06650774</v>
      </c>
      <c r="J144" s="13">
        <f t="shared" si="65"/>
        <v>0.05</v>
      </c>
      <c r="K144" s="33">
        <f>IF(P143&gt;0,VLOOKUP(P143,X$12:AG$150,2),K143)</f>
        <v>44670</v>
      </c>
      <c r="L144" s="2">
        <f t="shared" si="66"/>
        <v>130</v>
      </c>
      <c r="M144" s="17">
        <f t="shared" si="67"/>
        <v>130</v>
      </c>
      <c r="N144" s="12">
        <f t="shared" si="68"/>
        <v>1.025488956</v>
      </c>
      <c r="O144" s="12">
        <f t="shared" ca="1" si="69"/>
        <v>1.0936919089999999</v>
      </c>
      <c r="P144" s="17">
        <f t="shared" si="76"/>
        <v>0</v>
      </c>
      <c r="Q144" s="14">
        <f t="shared" ca="1" si="61"/>
        <v>562151.45399999002</v>
      </c>
      <c r="R144" s="21">
        <f t="shared" si="62"/>
        <v>0</v>
      </c>
      <c r="S144" s="14">
        <f t="shared" si="70"/>
        <v>0</v>
      </c>
      <c r="T144" s="4" t="str">
        <f>IF(P143&gt;0,VLOOKUP(P143,X$12:AG$150,10),T143)</f>
        <v>A+J=</v>
      </c>
      <c r="U144" s="33" t="e">
        <f>IF(P143&gt;0,VLOOKUP(P143,X$12:AG$150,11),U143)</f>
        <v>#REF!</v>
      </c>
      <c r="V144" s="33"/>
      <c r="W144" s="3"/>
      <c r="X144" s="124"/>
      <c r="Y144" s="125"/>
      <c r="Z144" s="127"/>
      <c r="AA144" s="128"/>
      <c r="AB144" s="127"/>
      <c r="AC144" s="132"/>
      <c r="AD144" s="133"/>
      <c r="AE144" s="127"/>
      <c r="AF144" s="124"/>
      <c r="AG144" s="13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112">
        <f t="shared" si="63"/>
        <v>44859</v>
      </c>
      <c r="B145" s="113">
        <f t="shared" ca="1" si="71"/>
        <v>6566755.5300000003</v>
      </c>
      <c r="C145" s="7">
        <f t="shared" si="64"/>
        <v>6000000</v>
      </c>
      <c r="D145" s="86">
        <f t="shared" si="75"/>
        <v>44858</v>
      </c>
      <c r="E145" s="84">
        <f ca="1">IF(D145&lt;$B$1,VLOOKUP(D145,[1]DI!$A$4:$B$15000,2,FALSE),0)</f>
        <v>0.13650000000000001</v>
      </c>
      <c r="F145" s="14">
        <f t="shared" ca="1" si="72"/>
        <v>1.00050788</v>
      </c>
      <c r="G145" s="14">
        <f ca="1">(TRUNC(PRODUCT($F$12:$F144),16))</f>
        <v>1.0670494026716699</v>
      </c>
      <c r="H145" s="14">
        <f t="shared" si="73"/>
        <v>1</v>
      </c>
      <c r="I145" s="14">
        <f t="shared" ca="1" si="74"/>
        <v>1.0670493999999999</v>
      </c>
      <c r="J145" s="13">
        <f t="shared" si="65"/>
        <v>0.05</v>
      </c>
      <c r="K145" s="33">
        <f>IF(P144&gt;0,VLOOKUP(P144,X$12:AG$150,2),K144)</f>
        <v>44670</v>
      </c>
      <c r="L145" s="2">
        <f t="shared" si="66"/>
        <v>131</v>
      </c>
      <c r="M145" s="17">
        <f t="shared" si="67"/>
        <v>131</v>
      </c>
      <c r="N145" s="12">
        <f t="shared" si="68"/>
        <v>1.0256875219999999</v>
      </c>
      <c r="O145" s="12">
        <f t="shared" ca="1" si="69"/>
        <v>1.0944592550000001</v>
      </c>
      <c r="P145" s="17">
        <f t="shared" si="76"/>
        <v>0</v>
      </c>
      <c r="Q145" s="14">
        <f t="shared" ca="1" si="61"/>
        <v>566755.53</v>
      </c>
      <c r="R145" s="21">
        <f t="shared" si="62"/>
        <v>0</v>
      </c>
      <c r="S145" s="14">
        <f t="shared" si="70"/>
        <v>0</v>
      </c>
      <c r="T145" s="4" t="str">
        <f>IF(P144&gt;0,VLOOKUP(P144,X$12:AG$150,10),T144)</f>
        <v>A+J=</v>
      </c>
      <c r="U145" s="33" t="e">
        <f>IF(P144&gt;0,VLOOKUP(P144,X$12:AG$150,11),U144)</f>
        <v>#REF!</v>
      </c>
      <c r="V145" s="33"/>
      <c r="W145" s="3"/>
      <c r="X145" s="124"/>
      <c r="Y145" s="125"/>
      <c r="Z145" s="127"/>
      <c r="AA145" s="128"/>
      <c r="AB145" s="127"/>
      <c r="AC145" s="132"/>
      <c r="AD145" s="133"/>
      <c r="AE145" s="127"/>
      <c r="AF145" s="124"/>
      <c r="AG145" s="13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112">
        <f t="shared" si="63"/>
        <v>44860</v>
      </c>
      <c r="B146" s="113">
        <f t="shared" ca="1" si="71"/>
        <v>6571362.8640000001</v>
      </c>
      <c r="C146" s="7">
        <f t="shared" si="64"/>
        <v>6000000</v>
      </c>
      <c r="D146" s="86">
        <f t="shared" si="75"/>
        <v>44859</v>
      </c>
      <c r="E146" s="84">
        <f ca="1">IF(D146&lt;$B$1,VLOOKUP(D146,[1]DI!$A$4:$B$15000,2,FALSE),0)</f>
        <v>0.13650000000000001</v>
      </c>
      <c r="F146" s="14">
        <f t="shared" ca="1" si="72"/>
        <v>1.00050788</v>
      </c>
      <c r="G146" s="14">
        <f ca="1">(TRUNC(PRODUCT($F$12:$F145),16))</f>
        <v>1.0675913357222999</v>
      </c>
      <c r="H146" s="14">
        <f t="shared" si="73"/>
        <v>1</v>
      </c>
      <c r="I146" s="14">
        <f t="shared" ca="1" si="74"/>
        <v>1.0675913400000001</v>
      </c>
      <c r="J146" s="13">
        <f t="shared" si="65"/>
        <v>0.05</v>
      </c>
      <c r="K146" s="33">
        <f>IF(P145&gt;0,VLOOKUP(P145,X$12:AG$150,2),K145)</f>
        <v>44670</v>
      </c>
      <c r="L146" s="2">
        <f t="shared" si="66"/>
        <v>132</v>
      </c>
      <c r="M146" s="17">
        <f t="shared" si="67"/>
        <v>132</v>
      </c>
      <c r="N146" s="12">
        <f t="shared" si="68"/>
        <v>1.0258861260000001</v>
      </c>
      <c r="O146" s="12">
        <f t="shared" ca="1" si="69"/>
        <v>1.0952271440000001</v>
      </c>
      <c r="P146" s="17">
        <f t="shared" si="76"/>
        <v>0</v>
      </c>
      <c r="Q146" s="14">
        <f t="shared" ca="1" si="61"/>
        <v>571362.86399999994</v>
      </c>
      <c r="R146" s="21">
        <f t="shared" si="62"/>
        <v>0</v>
      </c>
      <c r="S146" s="14">
        <f t="shared" si="70"/>
        <v>0</v>
      </c>
      <c r="T146" s="4" t="str">
        <f>IF(P145&gt;0,VLOOKUP(P145,X$12:AG$150,10),T145)</f>
        <v>A+J=</v>
      </c>
      <c r="U146" s="33" t="e">
        <f>IF(P145&gt;0,VLOOKUP(P145,X$12:AG$150,11),U145)</f>
        <v>#REF!</v>
      </c>
      <c r="V146" s="33"/>
      <c r="W146" s="3"/>
      <c r="X146" s="124"/>
      <c r="Y146" s="125"/>
      <c r="Z146" s="127"/>
      <c r="AA146" s="128"/>
      <c r="AB146" s="127"/>
      <c r="AC146" s="132"/>
      <c r="AD146" s="133"/>
      <c r="AE146" s="127"/>
      <c r="AF146" s="124"/>
      <c r="AG146" s="13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112">
        <f t="shared" si="63"/>
        <v>44861</v>
      </c>
      <c r="B147" s="113">
        <f t="shared" ca="1" si="71"/>
        <v>6575973.3420000002</v>
      </c>
      <c r="C147" s="7">
        <f t="shared" si="64"/>
        <v>6000000</v>
      </c>
      <c r="D147" s="86">
        <f t="shared" si="75"/>
        <v>44860</v>
      </c>
      <c r="E147" s="84">
        <f ca="1">IF(D147&lt;$B$1,VLOOKUP(D147,[1]DI!$A$4:$B$15000,2,FALSE),0)</f>
        <v>0.13650000000000001</v>
      </c>
      <c r="F147" s="14">
        <f t="shared" ca="1" si="72"/>
        <v>1.00050788</v>
      </c>
      <c r="G147" s="14">
        <f ca="1">(TRUNC(PRODUCT($F$12:$F146),16))</f>
        <v>1.06813354400989</v>
      </c>
      <c r="H147" s="14">
        <f t="shared" si="73"/>
        <v>1</v>
      </c>
      <c r="I147" s="14">
        <f t="shared" ca="1" si="74"/>
        <v>1.06813354</v>
      </c>
      <c r="J147" s="13">
        <f t="shared" si="65"/>
        <v>0.05</v>
      </c>
      <c r="K147" s="33">
        <f>IF(P146&gt;0,VLOOKUP(P146,X$12:AG$150,2),K146)</f>
        <v>44670</v>
      </c>
      <c r="L147" s="2">
        <f t="shared" si="66"/>
        <v>133</v>
      </c>
      <c r="M147" s="17">
        <f t="shared" si="67"/>
        <v>133</v>
      </c>
      <c r="N147" s="12">
        <f t="shared" si="68"/>
        <v>1.0260847689999999</v>
      </c>
      <c r="O147" s="12">
        <f t="shared" ca="1" si="69"/>
        <v>1.095995557</v>
      </c>
      <c r="P147" s="17">
        <f t="shared" si="76"/>
        <v>0</v>
      </c>
      <c r="Q147" s="14">
        <f t="shared" ca="1" si="61"/>
        <v>575973.34199999995</v>
      </c>
      <c r="R147" s="21">
        <f t="shared" si="62"/>
        <v>0</v>
      </c>
      <c r="S147" s="14">
        <f t="shared" si="70"/>
        <v>0</v>
      </c>
      <c r="T147" s="4" t="str">
        <f>IF(P146&gt;0,VLOOKUP(P146,X$12:AG$150,10),T146)</f>
        <v>A+J=</v>
      </c>
      <c r="U147" s="33" t="e">
        <f>IF(P146&gt;0,VLOOKUP(P146,X$12:AG$150,11),U146)</f>
        <v>#REF!</v>
      </c>
      <c r="V147" s="33"/>
      <c r="W147" s="3"/>
      <c r="X147" s="124"/>
      <c r="Y147" s="125"/>
      <c r="Z147" s="127"/>
      <c r="AA147" s="128"/>
      <c r="AB147" s="127"/>
      <c r="AC147" s="132"/>
      <c r="AD147" s="133"/>
      <c r="AE147" s="127"/>
      <c r="AF147" s="124"/>
      <c r="AG147" s="13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112">
        <f t="shared" si="63"/>
        <v>44862</v>
      </c>
      <c r="B148" s="113">
        <f t="shared" ca="1" si="71"/>
        <v>6580587.1439999901</v>
      </c>
      <c r="C148" s="7">
        <f t="shared" si="64"/>
        <v>6000000</v>
      </c>
      <c r="D148" s="86">
        <f t="shared" si="75"/>
        <v>44861</v>
      </c>
      <c r="E148" s="84">
        <f ca="1">IF(D148&lt;$B$1,VLOOKUP(D148,[1]DI!$A$4:$B$15000,2,FALSE),0)</f>
        <v>0.13650000000000001</v>
      </c>
      <c r="F148" s="14">
        <f t="shared" ca="1" si="72"/>
        <v>1.00050788</v>
      </c>
      <c r="G148" s="14">
        <f ca="1">(TRUNC(PRODUCT($F$12:$F147),16))</f>
        <v>1.06867602767422</v>
      </c>
      <c r="H148" s="14">
        <f t="shared" si="73"/>
        <v>1</v>
      </c>
      <c r="I148" s="14">
        <f t="shared" ca="1" si="74"/>
        <v>1.06867603</v>
      </c>
      <c r="J148" s="13">
        <f t="shared" si="65"/>
        <v>0.05</v>
      </c>
      <c r="K148" s="33">
        <f>IF(P147&gt;0,VLOOKUP(P147,X$12:AG$150,2),K147)</f>
        <v>44670</v>
      </c>
      <c r="L148" s="2">
        <f t="shared" si="66"/>
        <v>134</v>
      </c>
      <c r="M148" s="17">
        <f t="shared" si="67"/>
        <v>134</v>
      </c>
      <c r="N148" s="12">
        <f t="shared" si="68"/>
        <v>1.0262834510000001</v>
      </c>
      <c r="O148" s="12">
        <f t="shared" ca="1" si="69"/>
        <v>1.0967645239999999</v>
      </c>
      <c r="P148" s="17">
        <f t="shared" si="76"/>
        <v>0</v>
      </c>
      <c r="Q148" s="14">
        <f t="shared" ca="1" si="61"/>
        <v>580587.14399998996</v>
      </c>
      <c r="R148" s="21">
        <f t="shared" si="62"/>
        <v>0</v>
      </c>
      <c r="S148" s="14">
        <f t="shared" si="70"/>
        <v>0</v>
      </c>
      <c r="T148" s="4" t="str">
        <f>IF(P147&gt;0,VLOOKUP(P147,X$12:AG$150,10),T147)</f>
        <v>A+J=</v>
      </c>
      <c r="U148" s="33" t="e">
        <f>IF(P147&gt;0,VLOOKUP(P147,X$12:AG$150,11),U147)</f>
        <v>#REF!</v>
      </c>
      <c r="V148" s="33"/>
      <c r="W148" s="3"/>
      <c r="X148" s="124"/>
      <c r="Y148" s="125"/>
      <c r="Z148" s="127"/>
      <c r="AA148" s="128"/>
      <c r="AB148" s="127"/>
      <c r="AC148" s="132"/>
      <c r="AD148" s="133"/>
      <c r="AE148" s="127"/>
      <c r="AF148" s="124"/>
      <c r="AG148" s="13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112">
        <f t="shared" si="63"/>
        <v>44865</v>
      </c>
      <c r="B149" s="113">
        <f t="shared" ca="1" si="71"/>
        <v>6585204.1440000003</v>
      </c>
      <c r="C149" s="7">
        <f t="shared" si="64"/>
        <v>6000000</v>
      </c>
      <c r="D149" s="86">
        <f t="shared" si="75"/>
        <v>44862</v>
      </c>
      <c r="E149" s="84">
        <f ca="1">IF(D149&lt;$B$1,VLOOKUP(D149,[1]DI!$A$4:$B$15000,2,FALSE),0)</f>
        <v>0.13650000000000001</v>
      </c>
      <c r="F149" s="14">
        <f t="shared" ca="1" si="72"/>
        <v>1.00050788</v>
      </c>
      <c r="G149" s="14">
        <f ca="1">(TRUNC(PRODUCT($F$12:$F148),16))</f>
        <v>1.0692187868551599</v>
      </c>
      <c r="H149" s="14">
        <f t="shared" si="73"/>
        <v>1</v>
      </c>
      <c r="I149" s="14">
        <f t="shared" ca="1" si="74"/>
        <v>1.0692187900000001</v>
      </c>
      <c r="J149" s="13">
        <f t="shared" si="65"/>
        <v>0.05</v>
      </c>
      <c r="K149" s="33">
        <f>IF(P148&gt;0,VLOOKUP(P148,X$12:AG$150,2),K148)</f>
        <v>44670</v>
      </c>
      <c r="L149" s="2">
        <f t="shared" si="66"/>
        <v>135</v>
      </c>
      <c r="M149" s="17">
        <f t="shared" si="67"/>
        <v>135</v>
      </c>
      <c r="N149" s="12">
        <f t="shared" si="68"/>
        <v>1.02648217</v>
      </c>
      <c r="O149" s="12">
        <f t="shared" ca="1" si="69"/>
        <v>1.097534024</v>
      </c>
      <c r="P149" s="17">
        <f t="shared" si="76"/>
        <v>0</v>
      </c>
      <c r="Q149" s="14">
        <f t="shared" ca="1" si="61"/>
        <v>585204.14399999997</v>
      </c>
      <c r="R149" s="21">
        <f t="shared" si="62"/>
        <v>0</v>
      </c>
      <c r="S149" s="14">
        <f t="shared" si="70"/>
        <v>0</v>
      </c>
      <c r="T149" s="4" t="str">
        <f>IF(P148&gt;0,VLOOKUP(P148,X$12:AG$150,10),T148)</f>
        <v>A+J=</v>
      </c>
      <c r="U149" s="33" t="e">
        <f>IF(P148&gt;0,VLOOKUP(P148,X$12:AG$150,11),U148)</f>
        <v>#REF!</v>
      </c>
      <c r="V149" s="33"/>
      <c r="W149" s="3"/>
      <c r="X149" s="124"/>
      <c r="Y149" s="125"/>
      <c r="Z149" s="127"/>
      <c r="AA149" s="128"/>
      <c r="AB149" s="127"/>
      <c r="AC149" s="132"/>
      <c r="AD149" s="133"/>
      <c r="AE149" s="127"/>
      <c r="AF149" s="124"/>
      <c r="AG149" s="13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112">
        <f t="shared" si="63"/>
        <v>44866</v>
      </c>
      <c r="B150" s="113">
        <f t="shared" ca="1" si="71"/>
        <v>6589824.3540000003</v>
      </c>
      <c r="C150" s="7">
        <f t="shared" si="64"/>
        <v>6000000</v>
      </c>
      <c r="D150" s="86">
        <f t="shared" si="75"/>
        <v>44865</v>
      </c>
      <c r="E150" s="84">
        <f ca="1">IF(D150&lt;$B$1,VLOOKUP(D150,[1]DI!$A$4:$B$15000,2,FALSE),0)</f>
        <v>0.13650000000000001</v>
      </c>
      <c r="F150" s="14">
        <f t="shared" ca="1" si="72"/>
        <v>1.00050788</v>
      </c>
      <c r="G150" s="14">
        <f ca="1">(TRUNC(PRODUCT($F$12:$F149),16))</f>
        <v>1.0697618216926299</v>
      </c>
      <c r="H150" s="14">
        <f t="shared" si="73"/>
        <v>1</v>
      </c>
      <c r="I150" s="14">
        <f t="shared" ca="1" si="74"/>
        <v>1.0697618200000001</v>
      </c>
      <c r="J150" s="13">
        <f t="shared" si="65"/>
        <v>0.05</v>
      </c>
      <c r="K150" s="33">
        <f>IF(P149&gt;0,VLOOKUP(P149,X$12:AG$150,2),K149)</f>
        <v>44670</v>
      </c>
      <c r="L150" s="2">
        <f t="shared" si="66"/>
        <v>136</v>
      </c>
      <c r="M150" s="17">
        <f t="shared" si="67"/>
        <v>136</v>
      </c>
      <c r="N150" s="12">
        <f t="shared" si="68"/>
        <v>1.0266809290000001</v>
      </c>
      <c r="O150" s="12">
        <f t="shared" ca="1" si="69"/>
        <v>1.0983040589999999</v>
      </c>
      <c r="P150" s="17">
        <f t="shared" si="76"/>
        <v>0</v>
      </c>
      <c r="Q150" s="14">
        <f t="shared" ca="1" si="61"/>
        <v>589824.35400000005</v>
      </c>
      <c r="R150" s="21">
        <f t="shared" si="62"/>
        <v>0</v>
      </c>
      <c r="S150" s="14">
        <f t="shared" si="70"/>
        <v>0</v>
      </c>
      <c r="T150" s="4" t="str">
        <f>IF(P149&gt;0,VLOOKUP(P149,X$12:AG$150,10),T149)</f>
        <v>A+J=</v>
      </c>
      <c r="U150" s="33" t="e">
        <f>IF(P149&gt;0,VLOOKUP(P149,X$12:AG$150,11),U149)</f>
        <v>#REF!</v>
      </c>
      <c r="V150" s="33"/>
      <c r="W150" s="3"/>
      <c r="X150" s="124"/>
      <c r="Y150" s="125"/>
      <c r="Z150" s="127"/>
      <c r="AA150" s="128"/>
      <c r="AB150" s="127"/>
      <c r="AC150" s="132"/>
      <c r="AD150" s="133"/>
      <c r="AE150" s="127"/>
      <c r="AF150" s="124"/>
      <c r="AG150" s="13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112">
        <f t="shared" si="63"/>
        <v>44868</v>
      </c>
      <c r="B151" s="113">
        <f t="shared" ca="1" si="71"/>
        <v>6594447.8279999997</v>
      </c>
      <c r="C151" s="7">
        <f t="shared" si="64"/>
        <v>6000000</v>
      </c>
      <c r="D151" s="86">
        <f t="shared" si="75"/>
        <v>44866</v>
      </c>
      <c r="E151" s="84">
        <f ca="1">IF(D151&lt;$B$1,VLOOKUP(D151,[1]DI!$A$4:$B$15000,2,FALSE),0)</f>
        <v>0.13650000000000001</v>
      </c>
      <c r="F151" s="14">
        <f t="shared" ca="1" si="72"/>
        <v>1.00050788</v>
      </c>
      <c r="G151" s="14">
        <f ca="1">(TRUNC(PRODUCT($F$12:$F150),16))</f>
        <v>1.0703051323266299</v>
      </c>
      <c r="H151" s="14">
        <f t="shared" si="73"/>
        <v>1</v>
      </c>
      <c r="I151" s="14">
        <f t="shared" ca="1" si="74"/>
        <v>1.0703051299999999</v>
      </c>
      <c r="J151" s="13">
        <f t="shared" si="65"/>
        <v>0.05</v>
      </c>
      <c r="K151" s="33">
        <f>IF(P150&gt;0,VLOOKUP(P150,X$12:AG$150,2),K150)</f>
        <v>44670</v>
      </c>
      <c r="L151" s="2">
        <f t="shared" si="66"/>
        <v>137</v>
      </c>
      <c r="M151" s="17">
        <f t="shared" si="67"/>
        <v>137</v>
      </c>
      <c r="N151" s="12">
        <f t="shared" si="68"/>
        <v>1.0268797249999999</v>
      </c>
      <c r="O151" s="12">
        <f t="shared" ca="1" si="69"/>
        <v>1.099074638</v>
      </c>
      <c r="P151" s="17">
        <f t="shared" si="76"/>
        <v>0</v>
      </c>
      <c r="Q151" s="14">
        <f t="shared" ca="1" si="61"/>
        <v>594447.82799999998</v>
      </c>
      <c r="R151" s="21">
        <f t="shared" si="62"/>
        <v>0</v>
      </c>
      <c r="S151" s="14">
        <f t="shared" si="70"/>
        <v>0</v>
      </c>
      <c r="T151" s="4" t="str">
        <f>IF(P150&gt;0,VLOOKUP(P150,X$12:AG$150,10),T150)</f>
        <v>A+J=</v>
      </c>
      <c r="U151" s="33" t="e">
        <f>IF(P150&gt;0,VLOOKUP(P150,X$12:AG$150,11),U150)</f>
        <v>#REF!</v>
      </c>
      <c r="V151" s="33"/>
      <c r="W151" s="3"/>
      <c r="X151" s="134"/>
      <c r="Y151" s="135"/>
      <c r="Z151" s="134"/>
      <c r="AA151" s="134"/>
      <c r="AB151" s="134"/>
      <c r="AC151" s="136"/>
      <c r="AD151" s="133"/>
      <c r="AE151" s="134"/>
      <c r="AF151" s="127"/>
      <c r="AG151" s="137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112">
        <f t="shared" si="63"/>
        <v>44869</v>
      </c>
      <c r="B152" s="113">
        <f t="shared" ca="1" si="71"/>
        <v>6599074.5719999997</v>
      </c>
      <c r="C152" s="7">
        <f t="shared" si="64"/>
        <v>6000000</v>
      </c>
      <c r="D152" s="86">
        <f t="shared" si="75"/>
        <v>44868</v>
      </c>
      <c r="E152" s="84">
        <f ca="1">IF(D152&lt;$B$1,VLOOKUP(D152,[1]DI!$A$4:$B$15000,2,FALSE),0)</f>
        <v>0.13650000000000001</v>
      </c>
      <c r="F152" s="14">
        <f t="shared" ca="1" si="72"/>
        <v>1.00050788</v>
      </c>
      <c r="G152" s="14">
        <f ca="1">(TRUNC(PRODUCT($F$12:$F151),16))</f>
        <v>1.07084871889723</v>
      </c>
      <c r="H152" s="14">
        <f t="shared" si="73"/>
        <v>1</v>
      </c>
      <c r="I152" s="14">
        <f t="shared" ca="1" si="74"/>
        <v>1.0708487200000001</v>
      </c>
      <c r="J152" s="13">
        <f t="shared" si="65"/>
        <v>0.05</v>
      </c>
      <c r="K152" s="33">
        <f>IF(P151&gt;0,VLOOKUP(P151,X$12:AG$150,2),K151)</f>
        <v>44670</v>
      </c>
      <c r="L152" s="2">
        <f t="shared" si="66"/>
        <v>138</v>
      </c>
      <c r="M152" s="17">
        <f t="shared" si="67"/>
        <v>138</v>
      </c>
      <c r="N152" s="12">
        <f t="shared" si="68"/>
        <v>1.0270785609999999</v>
      </c>
      <c r="O152" s="12">
        <f t="shared" ca="1" si="69"/>
        <v>1.0998457619999999</v>
      </c>
      <c r="P152" s="17">
        <f t="shared" si="76"/>
        <v>0</v>
      </c>
      <c r="Q152" s="14">
        <f t="shared" ca="1" si="61"/>
        <v>599074.57200000004</v>
      </c>
      <c r="R152" s="21">
        <f t="shared" si="62"/>
        <v>0</v>
      </c>
      <c r="S152" s="14">
        <f t="shared" si="70"/>
        <v>0</v>
      </c>
      <c r="T152" s="4" t="str">
        <f>IF(P151&gt;0,VLOOKUP(P151,X$12:AG$150,10),T151)</f>
        <v>A+J=</v>
      </c>
      <c r="U152" s="33" t="e">
        <f>IF(P151&gt;0,VLOOKUP(P151,X$12:AG$150,11),U151)</f>
        <v>#REF!</v>
      </c>
      <c r="V152" s="33"/>
      <c r="W152" s="3"/>
      <c r="AF152" s="3"/>
      <c r="AG152" s="11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112">
        <f t="shared" si="63"/>
        <v>44872</v>
      </c>
      <c r="B153" s="113">
        <f t="shared" ca="1" si="71"/>
        <v>6603704.5199999996</v>
      </c>
      <c r="C153" s="7">
        <f t="shared" si="64"/>
        <v>6000000</v>
      </c>
      <c r="D153" s="86">
        <f t="shared" si="75"/>
        <v>44869</v>
      </c>
      <c r="E153" s="84">
        <f ca="1">IF(D153&lt;$B$1,VLOOKUP(D153,[1]DI!$A$4:$B$15000,2,FALSE),0)</f>
        <v>0.13650000000000001</v>
      </c>
      <c r="F153" s="14">
        <f t="shared" ca="1" si="72"/>
        <v>1.00050788</v>
      </c>
      <c r="G153" s="14">
        <f ca="1">(TRUNC(PRODUCT($F$12:$F152),16))</f>
        <v>1.0713925815445899</v>
      </c>
      <c r="H153" s="14">
        <f t="shared" si="73"/>
        <v>1</v>
      </c>
      <c r="I153" s="14">
        <f t="shared" ca="1" si="74"/>
        <v>1.0713925799999999</v>
      </c>
      <c r="J153" s="13">
        <f t="shared" si="65"/>
        <v>0.05</v>
      </c>
      <c r="K153" s="33">
        <f>IF(P152&gt;0,VLOOKUP(P152,X$12:AG$150,2),K152)</f>
        <v>44670</v>
      </c>
      <c r="L153" s="2">
        <f t="shared" si="66"/>
        <v>139</v>
      </c>
      <c r="M153" s="17">
        <f t="shared" si="67"/>
        <v>139</v>
      </c>
      <c r="N153" s="12">
        <f t="shared" si="68"/>
        <v>1.0272774339999999</v>
      </c>
      <c r="O153" s="12">
        <f t="shared" ca="1" si="69"/>
        <v>1.1006174200000001</v>
      </c>
      <c r="P153" s="17">
        <f t="shared" si="76"/>
        <v>0</v>
      </c>
      <c r="Q153" s="14">
        <f t="shared" ca="1" si="61"/>
        <v>603704.52</v>
      </c>
      <c r="R153" s="21">
        <f t="shared" si="62"/>
        <v>0</v>
      </c>
      <c r="S153" s="14">
        <f t="shared" si="70"/>
        <v>0</v>
      </c>
      <c r="T153" s="4" t="str">
        <f>IF(P152&gt;0,VLOOKUP(P152,X$12:AG$150,10),T152)</f>
        <v>A+J=</v>
      </c>
      <c r="U153" s="33" t="e">
        <f>IF(P152&gt;0,VLOOKUP(P152,X$12:AG$150,11),U152)</f>
        <v>#REF!</v>
      </c>
      <c r="V153" s="33"/>
      <c r="W153" s="3"/>
      <c r="AF153" s="3"/>
      <c r="AG153" s="11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112">
        <f t="shared" si="63"/>
        <v>44873</v>
      </c>
      <c r="B154" s="113">
        <f t="shared" ca="1" si="71"/>
        <v>6608337.75</v>
      </c>
      <c r="C154" s="7">
        <f t="shared" si="64"/>
        <v>6000000</v>
      </c>
      <c r="D154" s="86">
        <f t="shared" si="75"/>
        <v>44872</v>
      </c>
      <c r="E154" s="84">
        <f ca="1">IF(D154&lt;$B$1,VLOOKUP(D154,[1]DI!$A$4:$B$15000,2,FALSE),0)</f>
        <v>0.13650000000000001</v>
      </c>
      <c r="F154" s="14">
        <f t="shared" ca="1" si="72"/>
        <v>1.00050788</v>
      </c>
      <c r="G154" s="14">
        <f ca="1">(TRUNC(PRODUCT($F$12:$F153),16))</f>
        <v>1.0719367204089001</v>
      </c>
      <c r="H154" s="14">
        <f t="shared" si="73"/>
        <v>1</v>
      </c>
      <c r="I154" s="14">
        <f t="shared" ca="1" si="74"/>
        <v>1.0719367200000001</v>
      </c>
      <c r="J154" s="13">
        <f t="shared" si="65"/>
        <v>0.05</v>
      </c>
      <c r="K154" s="33">
        <f>IF(P153&gt;0,VLOOKUP(P153,X$12:AG$150,2),K153)</f>
        <v>44670</v>
      </c>
      <c r="L154" s="2">
        <f t="shared" si="66"/>
        <v>140</v>
      </c>
      <c r="M154" s="17">
        <f t="shared" si="67"/>
        <v>140</v>
      </c>
      <c r="N154" s="12">
        <f t="shared" si="68"/>
        <v>1.0274763469999999</v>
      </c>
      <c r="O154" s="12">
        <f t="shared" ca="1" si="69"/>
        <v>1.1013896249999999</v>
      </c>
      <c r="P154" s="17">
        <f t="shared" si="76"/>
        <v>0</v>
      </c>
      <c r="Q154" s="14">
        <f t="shared" ca="1" si="61"/>
        <v>608337.75</v>
      </c>
      <c r="R154" s="21">
        <f t="shared" si="62"/>
        <v>0</v>
      </c>
      <c r="S154" s="14">
        <f t="shared" si="70"/>
        <v>0</v>
      </c>
      <c r="T154" s="4" t="str">
        <f>IF(P153&gt;0,VLOOKUP(P153,X$12:AG$150,10),T153)</f>
        <v>A+J=</v>
      </c>
      <c r="U154" s="33" t="e">
        <f>IF(P153&gt;0,VLOOKUP(P153,X$12:AG$150,11),U153)</f>
        <v>#REF!</v>
      </c>
      <c r="V154" s="33"/>
      <c r="W154" s="3"/>
      <c r="AF154" s="3"/>
      <c r="AG154" s="11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112">
        <f t="shared" si="63"/>
        <v>44874</v>
      </c>
      <c r="B155" s="113">
        <f t="shared" ca="1" si="71"/>
        <v>6612974.2439999999</v>
      </c>
      <c r="C155" s="7">
        <f t="shared" si="64"/>
        <v>6000000</v>
      </c>
      <c r="D155" s="86">
        <f t="shared" si="75"/>
        <v>44873</v>
      </c>
      <c r="E155" s="84">
        <f ca="1">IF(D155&lt;$B$1,VLOOKUP(D155,[1]DI!$A$4:$B$15000,2,FALSE),0)</f>
        <v>0.13650000000000001</v>
      </c>
      <c r="F155" s="14">
        <f t="shared" ca="1" si="72"/>
        <v>1.00050788</v>
      </c>
      <c r="G155" s="14">
        <f ca="1">(TRUNC(PRODUCT($F$12:$F154),16))</f>
        <v>1.07248113563046</v>
      </c>
      <c r="H155" s="14">
        <f t="shared" si="73"/>
        <v>1</v>
      </c>
      <c r="I155" s="14">
        <f t="shared" ca="1" si="74"/>
        <v>1.0724811400000001</v>
      </c>
      <c r="J155" s="13">
        <f t="shared" si="65"/>
        <v>0.05</v>
      </c>
      <c r="K155" s="33">
        <f>IF(P154&gt;0,VLOOKUP(P154,X$12:AG$150,2),K154)</f>
        <v>44670</v>
      </c>
      <c r="L155" s="2">
        <f t="shared" si="66"/>
        <v>141</v>
      </c>
      <c r="M155" s="17">
        <f t="shared" si="67"/>
        <v>141</v>
      </c>
      <c r="N155" s="12">
        <f t="shared" si="68"/>
        <v>1.027675297</v>
      </c>
      <c r="O155" s="12">
        <f t="shared" ca="1" si="69"/>
        <v>1.1021623739999999</v>
      </c>
      <c r="P155" s="17">
        <f t="shared" si="76"/>
        <v>0</v>
      </c>
      <c r="Q155" s="14">
        <f t="shared" ca="1" si="61"/>
        <v>612974.24399999995</v>
      </c>
      <c r="R155" s="21">
        <f t="shared" si="62"/>
        <v>0</v>
      </c>
      <c r="S155" s="14">
        <f t="shared" si="70"/>
        <v>0</v>
      </c>
      <c r="T155" s="4" t="str">
        <f>IF(P154&gt;0,VLOOKUP(P154,X$12:AG$150,10),T154)</f>
        <v>A+J=</v>
      </c>
      <c r="U155" s="33" t="e">
        <f>IF(P154&gt;0,VLOOKUP(P154,X$12:AG$150,11),U154)</f>
        <v>#REF!</v>
      </c>
      <c r="V155" s="33"/>
      <c r="W155" s="3"/>
      <c r="AF155" s="3"/>
      <c r="AG155" s="11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112">
        <f t="shared" si="63"/>
        <v>44875</v>
      </c>
      <c r="B156" s="113">
        <f t="shared" ca="1" si="71"/>
        <v>6617613.96</v>
      </c>
      <c r="C156" s="7">
        <f t="shared" si="64"/>
        <v>6000000</v>
      </c>
      <c r="D156" s="86">
        <f t="shared" si="75"/>
        <v>44874</v>
      </c>
      <c r="E156" s="84">
        <f ca="1">IF(D156&lt;$B$1,VLOOKUP(D156,[1]DI!$A$4:$B$15000,2,FALSE),0)</f>
        <v>0.13650000000000001</v>
      </c>
      <c r="F156" s="14">
        <f t="shared" ca="1" si="72"/>
        <v>1.00050788</v>
      </c>
      <c r="G156" s="14">
        <f ca="1">(TRUNC(PRODUCT($F$12:$F155),16))</f>
        <v>1.07302582734963</v>
      </c>
      <c r="H156" s="14">
        <f t="shared" si="73"/>
        <v>1</v>
      </c>
      <c r="I156" s="14">
        <f t="shared" ca="1" si="74"/>
        <v>1.07302583</v>
      </c>
      <c r="J156" s="13">
        <f t="shared" si="65"/>
        <v>0.05</v>
      </c>
      <c r="K156" s="33">
        <f>IF(P155&gt;0,VLOOKUP(P155,X$12:AG$150,2),K155)</f>
        <v>44670</v>
      </c>
      <c r="L156" s="2">
        <f t="shared" si="66"/>
        <v>142</v>
      </c>
      <c r="M156" s="17">
        <f t="shared" si="67"/>
        <v>142</v>
      </c>
      <c r="N156" s="12">
        <f t="shared" si="68"/>
        <v>1.0278742869999999</v>
      </c>
      <c r="O156" s="12">
        <f t="shared" ca="1" si="69"/>
        <v>1.10293566</v>
      </c>
      <c r="P156" s="17">
        <f t="shared" si="76"/>
        <v>0</v>
      </c>
      <c r="Q156" s="14">
        <f t="shared" ca="1" si="61"/>
        <v>617613.96</v>
      </c>
      <c r="R156" s="21">
        <f t="shared" si="62"/>
        <v>0</v>
      </c>
      <c r="S156" s="14">
        <f t="shared" si="70"/>
        <v>0</v>
      </c>
      <c r="T156" s="4" t="str">
        <f>IF(P155&gt;0,VLOOKUP(P155,X$12:AG$150,10),T155)</f>
        <v>A+J=</v>
      </c>
      <c r="U156" s="33" t="e">
        <f>IF(P155&gt;0,VLOOKUP(P155,X$12:AG$150,11),U155)</f>
        <v>#REF!</v>
      </c>
      <c r="V156" s="33"/>
      <c r="W156" s="3"/>
      <c r="AF156" s="3"/>
      <c r="AG156" s="11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112">
        <f t="shared" si="63"/>
        <v>44876</v>
      </c>
      <c r="B157" s="113">
        <f t="shared" ca="1" si="71"/>
        <v>6622256.9399999995</v>
      </c>
      <c r="C157" s="7">
        <f t="shared" si="64"/>
        <v>6000000</v>
      </c>
      <c r="D157" s="86">
        <f t="shared" si="75"/>
        <v>44875</v>
      </c>
      <c r="E157" s="84">
        <f ca="1">IF(D157&lt;$B$1,VLOOKUP(D157,[1]DI!$A$4:$B$15000,2,FALSE),0)</f>
        <v>0.13650000000000001</v>
      </c>
      <c r="F157" s="14">
        <f t="shared" ca="1" si="72"/>
        <v>1.00050788</v>
      </c>
      <c r="G157" s="14">
        <f ca="1">(TRUNC(PRODUCT($F$12:$F156),16))</f>
        <v>1.0735707957068199</v>
      </c>
      <c r="H157" s="14">
        <f t="shared" si="73"/>
        <v>1</v>
      </c>
      <c r="I157" s="14">
        <f t="shared" ca="1" si="74"/>
        <v>1.0735707999999999</v>
      </c>
      <c r="J157" s="13">
        <f t="shared" si="65"/>
        <v>0.05</v>
      </c>
      <c r="K157" s="33">
        <f>IF(P156&gt;0,VLOOKUP(P156,X$12:AG$150,2),K156)</f>
        <v>44670</v>
      </c>
      <c r="L157" s="2">
        <f t="shared" si="66"/>
        <v>143</v>
      </c>
      <c r="M157" s="17">
        <f t="shared" si="67"/>
        <v>143</v>
      </c>
      <c r="N157" s="12">
        <f t="shared" si="68"/>
        <v>1.028073314</v>
      </c>
      <c r="O157" s="12">
        <f t="shared" ca="1" si="69"/>
        <v>1.10370949</v>
      </c>
      <c r="P157" s="17">
        <f t="shared" si="76"/>
        <v>0</v>
      </c>
      <c r="Q157" s="14">
        <f t="shared" ca="1" si="61"/>
        <v>622256.93999999994</v>
      </c>
      <c r="R157" s="21">
        <f t="shared" si="62"/>
        <v>0</v>
      </c>
      <c r="S157" s="14">
        <f t="shared" si="70"/>
        <v>0</v>
      </c>
      <c r="T157" s="4" t="str">
        <f>IF(P156&gt;0,VLOOKUP(P156,X$12:AG$150,10),T156)</f>
        <v>A+J=</v>
      </c>
      <c r="U157" s="33" t="e">
        <f>IF(P156&gt;0,VLOOKUP(P156,X$12:AG$150,11),U156)</f>
        <v>#REF!</v>
      </c>
      <c r="V157" s="33"/>
      <c r="W157" s="3"/>
      <c r="AF157" s="3"/>
      <c r="AG157" s="11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112">
        <f t="shared" si="63"/>
        <v>44879</v>
      </c>
      <c r="B158" s="113">
        <f t="shared" ca="1" si="71"/>
        <v>6626903.148</v>
      </c>
      <c r="C158" s="7">
        <f t="shared" si="64"/>
        <v>6000000</v>
      </c>
      <c r="D158" s="86">
        <f t="shared" si="75"/>
        <v>44876</v>
      </c>
      <c r="E158" s="84">
        <f ca="1">IF(D158&lt;$B$1,VLOOKUP(D158,[1]DI!$A$4:$B$15000,2,FALSE),0)</f>
        <v>0.13650000000000001</v>
      </c>
      <c r="F158" s="14">
        <f t="shared" ca="1" si="72"/>
        <v>1.00050788</v>
      </c>
      <c r="G158" s="14">
        <f ca="1">(TRUNC(PRODUCT($F$12:$F157),16))</f>
        <v>1.0741160408425401</v>
      </c>
      <c r="H158" s="14">
        <f t="shared" si="73"/>
        <v>1</v>
      </c>
      <c r="I158" s="14">
        <f t="shared" ca="1" si="74"/>
        <v>1.07411604</v>
      </c>
      <c r="J158" s="13">
        <f t="shared" si="65"/>
        <v>0.05</v>
      </c>
      <c r="K158" s="33">
        <f>IF(P157&gt;0,VLOOKUP(P157,X$12:AG$150,2),K157)</f>
        <v>44670</v>
      </c>
      <c r="L158" s="2">
        <f t="shared" si="66"/>
        <v>144</v>
      </c>
      <c r="M158" s="17">
        <f t="shared" si="67"/>
        <v>144</v>
      </c>
      <c r="N158" s="12">
        <f t="shared" si="68"/>
        <v>1.0282723810000001</v>
      </c>
      <c r="O158" s="12">
        <f t="shared" ca="1" si="69"/>
        <v>1.104483858</v>
      </c>
      <c r="P158" s="17">
        <f t="shared" si="76"/>
        <v>0</v>
      </c>
      <c r="Q158" s="14">
        <f t="shared" ca="1" si="61"/>
        <v>626903.14800000004</v>
      </c>
      <c r="R158" s="21">
        <f t="shared" si="62"/>
        <v>0</v>
      </c>
      <c r="S158" s="14">
        <f t="shared" si="70"/>
        <v>0</v>
      </c>
      <c r="T158" s="4" t="str">
        <f>IF(P157&gt;0,VLOOKUP(P157,X$12:AG$150,10),T157)</f>
        <v>A+J=</v>
      </c>
      <c r="U158" s="33" t="e">
        <f>IF(P157&gt;0,VLOOKUP(P157,X$12:AG$150,11),U157)</f>
        <v>#REF!</v>
      </c>
      <c r="V158" s="33"/>
      <c r="W158" s="3"/>
      <c r="X158" s="6" t="s">
        <v>0</v>
      </c>
      <c r="AC158" s="6" t="s">
        <v>1</v>
      </c>
      <c r="AF158" s="3"/>
      <c r="AG158" s="11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112">
        <f t="shared" si="63"/>
        <v>44881</v>
      </c>
      <c r="B159" s="113">
        <f t="shared" ca="1" si="71"/>
        <v>6631552.6320000002</v>
      </c>
      <c r="C159" s="7">
        <f t="shared" si="64"/>
        <v>6000000</v>
      </c>
      <c r="D159" s="86">
        <f t="shared" si="75"/>
        <v>44879</v>
      </c>
      <c r="E159" s="84">
        <f ca="1">IF(D159&lt;$B$1,VLOOKUP(D159,[1]DI!$A$4:$B$15000,2,FALSE),0)</f>
        <v>0.13650000000000001</v>
      </c>
      <c r="F159" s="14">
        <f t="shared" ca="1" si="72"/>
        <v>1.00050788</v>
      </c>
      <c r="G159" s="14">
        <f ca="1">(TRUNC(PRODUCT($F$12:$F158),16))</f>
        <v>1.0746615628973699</v>
      </c>
      <c r="H159" s="14">
        <f t="shared" si="73"/>
        <v>1</v>
      </c>
      <c r="I159" s="14">
        <f t="shared" ca="1" si="74"/>
        <v>1.07466156</v>
      </c>
      <c r="J159" s="13">
        <f t="shared" si="65"/>
        <v>0.05</v>
      </c>
      <c r="K159" s="33">
        <f>IF(P158&gt;0,VLOOKUP(P158,X$12:AG$150,2),K158)</f>
        <v>44670</v>
      </c>
      <c r="L159" s="2">
        <f t="shared" si="66"/>
        <v>145</v>
      </c>
      <c r="M159" s="17">
        <f t="shared" si="67"/>
        <v>145</v>
      </c>
      <c r="N159" s="12">
        <f t="shared" si="68"/>
        <v>1.0284714859999999</v>
      </c>
      <c r="O159" s="12">
        <f t="shared" ca="1" si="69"/>
        <v>1.105258772</v>
      </c>
      <c r="P159" s="17">
        <f t="shared" si="76"/>
        <v>0</v>
      </c>
      <c r="Q159" s="14">
        <f t="shared" ca="1" si="61"/>
        <v>631552.63199999998</v>
      </c>
      <c r="R159" s="21">
        <f t="shared" si="62"/>
        <v>0</v>
      </c>
      <c r="S159" s="14">
        <f t="shared" si="70"/>
        <v>0</v>
      </c>
      <c r="T159" s="4" t="str">
        <f>IF(P158&gt;0,VLOOKUP(P158,X$12:AG$150,10),T158)</f>
        <v>A+J=</v>
      </c>
      <c r="U159" s="33" t="e">
        <f>IF(P158&gt;0,VLOOKUP(P158,X$12:AG$150,11),U158)</f>
        <v>#REF!</v>
      </c>
      <c r="V159" s="33"/>
      <c r="W159" s="3"/>
      <c r="X159" s="138" t="s">
        <v>53</v>
      </c>
      <c r="AA159" s="1"/>
      <c r="AC159" s="140" t="s">
        <v>54</v>
      </c>
      <c r="AD159" s="140" t="s">
        <v>55</v>
      </c>
      <c r="AE159" s="140" t="s">
        <v>56</v>
      </c>
      <c r="AF159" s="3"/>
      <c r="AG159" s="11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112">
        <f t="shared" si="63"/>
        <v>44882</v>
      </c>
      <c r="B160" s="113">
        <f t="shared" ca="1" si="71"/>
        <v>6636205.3859999999</v>
      </c>
      <c r="C160" s="7">
        <f t="shared" si="64"/>
        <v>6000000</v>
      </c>
      <c r="D160" s="86">
        <f t="shared" si="75"/>
        <v>44881</v>
      </c>
      <c r="E160" s="84">
        <f ca="1">IF(D160&lt;$B$1,VLOOKUP(D160,[1]DI!$A$4:$B$15000,2,FALSE),0)</f>
        <v>0.13650000000000001</v>
      </c>
      <c r="F160" s="14">
        <f t="shared" ca="1" si="72"/>
        <v>1.00050788</v>
      </c>
      <c r="G160" s="14">
        <f ca="1">(TRUNC(PRODUCT($F$12:$F159),16))</f>
        <v>1.07520736201193</v>
      </c>
      <c r="H160" s="14">
        <f t="shared" si="73"/>
        <v>1</v>
      </c>
      <c r="I160" s="14">
        <f t="shared" ca="1" si="74"/>
        <v>1.0752073600000001</v>
      </c>
      <c r="J160" s="13">
        <f t="shared" si="65"/>
        <v>0.05</v>
      </c>
      <c r="K160" s="33">
        <f>IF(P159&gt;0,VLOOKUP(P159,X$12:AG$150,2),K159)</f>
        <v>44670</v>
      </c>
      <c r="L160" s="2">
        <f t="shared" si="66"/>
        <v>146</v>
      </c>
      <c r="M160" s="17">
        <f t="shared" si="67"/>
        <v>146</v>
      </c>
      <c r="N160" s="12">
        <f t="shared" si="68"/>
        <v>1.0286706290000001</v>
      </c>
      <c r="O160" s="12">
        <f t="shared" ca="1" si="69"/>
        <v>1.106034231</v>
      </c>
      <c r="P160" s="17">
        <f t="shared" si="76"/>
        <v>0</v>
      </c>
      <c r="Q160" s="14">
        <f t="shared" ca="1" si="61"/>
        <v>636205.38600000006</v>
      </c>
      <c r="R160" s="21">
        <f t="shared" si="62"/>
        <v>0</v>
      </c>
      <c r="S160" s="14">
        <f t="shared" si="70"/>
        <v>0</v>
      </c>
      <c r="T160" s="4" t="str">
        <f>IF(P159&gt;0,VLOOKUP(P159,X$12:AG$150,10),T159)</f>
        <v>A+J=</v>
      </c>
      <c r="U160" s="33" t="e">
        <f>IF(P159&gt;0,VLOOKUP(P159,X$12:AG$150,11),U159)</f>
        <v>#REF!</v>
      </c>
      <c r="V160" s="33"/>
      <c r="W160" s="3"/>
      <c r="X160" s="139">
        <f>[2]Plan1!$A242</f>
        <v>44197</v>
      </c>
      <c r="AA160" s="1"/>
      <c r="AC160" s="125">
        <f>WORKDAY(AD160,-1,$X$160:$X$544)</f>
        <v>44669</v>
      </c>
      <c r="AD160" s="141">
        <f>A9</f>
        <v>44670</v>
      </c>
      <c r="AE160" s="125">
        <f>WORKDAY(AC160,1,$X$160:$X$544)</f>
        <v>44670</v>
      </c>
      <c r="AF160" s="3"/>
      <c r="AG160" s="11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112">
        <f t="shared" si="63"/>
        <v>44883</v>
      </c>
      <c r="B161" s="113">
        <f t="shared" ca="1" si="71"/>
        <v>6640861.4280000003</v>
      </c>
      <c r="C161" s="7">
        <f t="shared" si="64"/>
        <v>6000000</v>
      </c>
      <c r="D161" s="86">
        <f t="shared" si="75"/>
        <v>44882</v>
      </c>
      <c r="E161" s="84">
        <f ca="1">IF(D161&lt;$B$1,VLOOKUP(D161,[1]DI!$A$4:$B$15000,2,FALSE),0)</f>
        <v>0.13650000000000001</v>
      </c>
      <c r="F161" s="14">
        <f t="shared" ca="1" si="72"/>
        <v>1.00050788</v>
      </c>
      <c r="G161" s="14">
        <f ca="1">(TRUNC(PRODUCT($F$12:$F160),16))</f>
        <v>1.07575343832695</v>
      </c>
      <c r="H161" s="14">
        <f t="shared" si="73"/>
        <v>1</v>
      </c>
      <c r="I161" s="14">
        <f t="shared" ca="1" si="74"/>
        <v>1.0757534399999999</v>
      </c>
      <c r="J161" s="13">
        <f t="shared" si="65"/>
        <v>0.05</v>
      </c>
      <c r="K161" s="33">
        <f>IF(P160&gt;0,VLOOKUP(P160,X$12:AG$150,2),K160)</f>
        <v>44670</v>
      </c>
      <c r="L161" s="2">
        <f t="shared" si="66"/>
        <v>147</v>
      </c>
      <c r="M161" s="17">
        <f t="shared" si="67"/>
        <v>147</v>
      </c>
      <c r="N161" s="12">
        <f t="shared" si="68"/>
        <v>1.0288698110000001</v>
      </c>
      <c r="O161" s="12">
        <f t="shared" ca="1" si="69"/>
        <v>1.106810238</v>
      </c>
      <c r="P161" s="17">
        <f t="shared" si="76"/>
        <v>0</v>
      </c>
      <c r="Q161" s="14">
        <f t="shared" ca="1" si="61"/>
        <v>640861.42799999996</v>
      </c>
      <c r="R161" s="21">
        <f t="shared" si="62"/>
        <v>0</v>
      </c>
      <c r="S161" s="14">
        <f t="shared" si="70"/>
        <v>0</v>
      </c>
      <c r="T161" s="4" t="str">
        <f>IF(P160&gt;0,VLOOKUP(P160,X$12:AG$150,10),T160)</f>
        <v>A+J=</v>
      </c>
      <c r="U161" s="33" t="e">
        <f>IF(P160&gt;0,VLOOKUP(P160,X$12:AG$150,11),U160)</f>
        <v>#REF!</v>
      </c>
      <c r="V161" s="33"/>
      <c r="W161" s="3"/>
      <c r="X161" s="139">
        <f>[2]Plan1!$A243</f>
        <v>44242</v>
      </c>
      <c r="AA161" s="1"/>
      <c r="AC161" s="125">
        <f>WORKDAY(AD161,-1,$X$160:$X$544)</f>
        <v>45034</v>
      </c>
      <c r="AD161" s="125">
        <v>45035</v>
      </c>
      <c r="AE161" s="125">
        <f>WORKDAY(AC161,1,$X$160:$X$544)</f>
        <v>45035</v>
      </c>
      <c r="AF161" s="3"/>
      <c r="AG161" s="11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112">
        <f t="shared" si="63"/>
        <v>44886</v>
      </c>
      <c r="B162" s="113">
        <f t="shared" ca="1" si="71"/>
        <v>6645520.6979999896</v>
      </c>
      <c r="C162" s="7">
        <f t="shared" si="64"/>
        <v>6000000</v>
      </c>
      <c r="D162" s="86">
        <f t="shared" si="75"/>
        <v>44883</v>
      </c>
      <c r="E162" s="84">
        <f ca="1">IF(D162&lt;$B$1,VLOOKUP(D162,[1]DI!$A$4:$B$15000,2,FALSE),0)</f>
        <v>0.13650000000000001</v>
      </c>
      <c r="F162" s="14">
        <f t="shared" ca="1" si="72"/>
        <v>1.00050788</v>
      </c>
      <c r="G162" s="14">
        <f ca="1">(TRUNC(PRODUCT($F$12:$F161),16))</f>
        <v>1.07629979198321</v>
      </c>
      <c r="H162" s="14">
        <f t="shared" si="73"/>
        <v>1</v>
      </c>
      <c r="I162" s="14">
        <f t="shared" ca="1" si="74"/>
        <v>1.07629979</v>
      </c>
      <c r="J162" s="13">
        <f t="shared" si="65"/>
        <v>0.05</v>
      </c>
      <c r="K162" s="33">
        <f>IF(P161&gt;0,VLOOKUP(P161,X$12:AG$150,2),K161)</f>
        <v>44670</v>
      </c>
      <c r="L162" s="2">
        <f t="shared" si="66"/>
        <v>148</v>
      </c>
      <c r="M162" s="17">
        <f t="shared" si="67"/>
        <v>148</v>
      </c>
      <c r="N162" s="12">
        <f t="shared" si="68"/>
        <v>1.029069032</v>
      </c>
      <c r="O162" s="12">
        <f t="shared" ca="1" si="69"/>
        <v>1.1075867829999999</v>
      </c>
      <c r="P162" s="17">
        <f t="shared" si="76"/>
        <v>0</v>
      </c>
      <c r="Q162" s="14">
        <f t="shared" ca="1" si="61"/>
        <v>645520.69799998996</v>
      </c>
      <c r="R162" s="21">
        <f t="shared" si="62"/>
        <v>0</v>
      </c>
      <c r="S162" s="14">
        <f t="shared" si="70"/>
        <v>0</v>
      </c>
      <c r="T162" s="4" t="str">
        <f>IF(P161&gt;0,VLOOKUP(P161,X$12:AG$150,10),T161)</f>
        <v>A+J=</v>
      </c>
      <c r="U162" s="33" t="e">
        <f>IF(P161&gt;0,VLOOKUP(P161,X$12:AG$150,11),U161)</f>
        <v>#REF!</v>
      </c>
      <c r="V162" s="33"/>
      <c r="W162" s="3"/>
      <c r="X162" s="139">
        <f>[2]Plan1!$A244</f>
        <v>44243</v>
      </c>
      <c r="AA162" s="1"/>
      <c r="AC162" s="125"/>
      <c r="AD162" s="125"/>
      <c r="AE162" s="125"/>
      <c r="AF162" s="3"/>
      <c r="AG162" s="11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112">
        <f t="shared" si="63"/>
        <v>44887</v>
      </c>
      <c r="B163" s="113">
        <f t="shared" ca="1" si="71"/>
        <v>6650183.2439999897</v>
      </c>
      <c r="C163" s="7">
        <f t="shared" si="64"/>
        <v>6000000</v>
      </c>
      <c r="D163" s="86">
        <f t="shared" si="75"/>
        <v>44886</v>
      </c>
      <c r="E163" s="84">
        <f ca="1">IF(D163&lt;$B$1,VLOOKUP(D163,[1]DI!$A$4:$B$15000,2,FALSE),0)</f>
        <v>0.13650000000000001</v>
      </c>
      <c r="F163" s="14">
        <f t="shared" ca="1" si="72"/>
        <v>1.00050788</v>
      </c>
      <c r="G163" s="14">
        <f ca="1">(TRUNC(PRODUCT($F$12:$F162),16))</f>
        <v>1.07684642312156</v>
      </c>
      <c r="H163" s="14">
        <f t="shared" si="73"/>
        <v>1</v>
      </c>
      <c r="I163" s="14">
        <f t="shared" ca="1" si="74"/>
        <v>1.0768464200000001</v>
      </c>
      <c r="J163" s="13">
        <f t="shared" si="65"/>
        <v>0.05</v>
      </c>
      <c r="K163" s="33">
        <f>IF(P162&gt;0,VLOOKUP(P162,X$12:AG$150,2),K162)</f>
        <v>44670</v>
      </c>
      <c r="L163" s="2">
        <f t="shared" si="66"/>
        <v>149</v>
      </c>
      <c r="M163" s="17">
        <f t="shared" si="67"/>
        <v>149</v>
      </c>
      <c r="N163" s="12">
        <f t="shared" si="68"/>
        <v>1.0292682909999999</v>
      </c>
      <c r="O163" s="12">
        <f t="shared" ca="1" si="69"/>
        <v>1.1083638739999999</v>
      </c>
      <c r="P163" s="17">
        <f t="shared" si="76"/>
        <v>0</v>
      </c>
      <c r="Q163" s="14">
        <f t="shared" ca="1" si="61"/>
        <v>650183.24399999005</v>
      </c>
      <c r="R163" s="21">
        <f t="shared" si="62"/>
        <v>0</v>
      </c>
      <c r="S163" s="14">
        <f t="shared" si="70"/>
        <v>0</v>
      </c>
      <c r="T163" s="4" t="str">
        <f>IF(P162&gt;0,VLOOKUP(P162,X$12:AG$150,10),T162)</f>
        <v>A+J=</v>
      </c>
      <c r="U163" s="33" t="e">
        <f>IF(P162&gt;0,VLOOKUP(P162,X$12:AG$150,11),U162)</f>
        <v>#REF!</v>
      </c>
      <c r="V163" s="33"/>
      <c r="W163" s="3"/>
      <c r="X163" s="139">
        <f>[2]Plan1!$A245</f>
        <v>44288</v>
      </c>
      <c r="AA163" s="1"/>
      <c r="AC163" s="125"/>
      <c r="AD163" s="125"/>
      <c r="AE163" s="125"/>
      <c r="AF163" s="3"/>
      <c r="AG163" s="11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112">
        <f t="shared" si="63"/>
        <v>44888</v>
      </c>
      <c r="B164" s="113">
        <f t="shared" ca="1" si="71"/>
        <v>6654849.0839999998</v>
      </c>
      <c r="C164" s="7">
        <f t="shared" si="64"/>
        <v>6000000</v>
      </c>
      <c r="D164" s="86">
        <f t="shared" si="75"/>
        <v>44887</v>
      </c>
      <c r="E164" s="84">
        <f ca="1">IF(D164&lt;$B$1,VLOOKUP(D164,[1]DI!$A$4:$B$15000,2,FALSE),0)</f>
        <v>0.13650000000000001</v>
      </c>
      <c r="F164" s="14">
        <f t="shared" ca="1" si="72"/>
        <v>1.00050788</v>
      </c>
      <c r="G164" s="14">
        <f ca="1">(TRUNC(PRODUCT($F$12:$F163),16))</f>
        <v>1.0773933318829401</v>
      </c>
      <c r="H164" s="14">
        <f t="shared" si="73"/>
        <v>1</v>
      </c>
      <c r="I164" s="14">
        <f t="shared" ca="1" si="74"/>
        <v>1.07739333</v>
      </c>
      <c r="J164" s="13">
        <f t="shared" si="65"/>
        <v>0.05</v>
      </c>
      <c r="K164" s="33">
        <f>IF(P163&gt;0,VLOOKUP(P163,X$12:AG$150,2),K163)</f>
        <v>44670</v>
      </c>
      <c r="L164" s="2">
        <f t="shared" si="66"/>
        <v>150</v>
      </c>
      <c r="M164" s="17">
        <f t="shared" si="67"/>
        <v>150</v>
      </c>
      <c r="N164" s="12">
        <f t="shared" si="68"/>
        <v>1.029467589</v>
      </c>
      <c r="O164" s="12">
        <f t="shared" ca="1" si="69"/>
        <v>1.1091415140000001</v>
      </c>
      <c r="P164" s="17">
        <f t="shared" si="76"/>
        <v>0</v>
      </c>
      <c r="Q164" s="14">
        <f t="shared" ca="1" si="61"/>
        <v>654849.08400000003</v>
      </c>
      <c r="R164" s="21">
        <f t="shared" si="62"/>
        <v>0</v>
      </c>
      <c r="S164" s="14">
        <f t="shared" si="70"/>
        <v>0</v>
      </c>
      <c r="T164" s="4" t="str">
        <f>IF(P163&gt;0,VLOOKUP(P163,X$12:AG$150,10),T163)</f>
        <v>A+J=</v>
      </c>
      <c r="U164" s="33" t="e">
        <f>IF(P163&gt;0,VLOOKUP(P163,X$12:AG$150,11),U163)</f>
        <v>#REF!</v>
      </c>
      <c r="V164" s="33"/>
      <c r="W164" s="3"/>
      <c r="X164" s="139">
        <f>[2]Plan1!$A246</f>
        <v>44307</v>
      </c>
      <c r="AA164" s="1"/>
      <c r="AC164" s="125"/>
      <c r="AD164" s="125"/>
      <c r="AE164" s="125"/>
      <c r="AF164" s="3"/>
      <c r="AG164" s="11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112">
        <f t="shared" si="63"/>
        <v>44889</v>
      </c>
      <c r="B165" s="113">
        <f t="shared" ca="1" si="71"/>
        <v>6659518.2060000002</v>
      </c>
      <c r="C165" s="7">
        <f t="shared" si="64"/>
        <v>6000000</v>
      </c>
      <c r="D165" s="86">
        <f t="shared" si="75"/>
        <v>44888</v>
      </c>
      <c r="E165" s="84">
        <f ca="1">IF(D165&lt;$B$1,VLOOKUP(D165,[1]DI!$A$4:$B$15000,2,FALSE),0)</f>
        <v>0.13650000000000001</v>
      </c>
      <c r="F165" s="14">
        <f t="shared" ca="1" si="72"/>
        <v>1.00050788</v>
      </c>
      <c r="G165" s="14">
        <f ca="1">(TRUNC(PRODUCT($F$12:$F164),16))</f>
        <v>1.0779405184083299</v>
      </c>
      <c r="H165" s="14">
        <f t="shared" si="73"/>
        <v>1</v>
      </c>
      <c r="I165" s="14">
        <f t="shared" ca="1" si="74"/>
        <v>1.0779405200000001</v>
      </c>
      <c r="J165" s="13">
        <f t="shared" si="65"/>
        <v>0.05</v>
      </c>
      <c r="K165" s="33">
        <f>IF(P164&gt;0,VLOOKUP(P164,X$12:AG$150,2),K164)</f>
        <v>44670</v>
      </c>
      <c r="L165" s="2">
        <f t="shared" si="66"/>
        <v>151</v>
      </c>
      <c r="M165" s="17">
        <f t="shared" si="67"/>
        <v>151</v>
      </c>
      <c r="N165" s="12">
        <f t="shared" si="68"/>
        <v>1.0296669249999999</v>
      </c>
      <c r="O165" s="12">
        <f t="shared" ca="1" si="69"/>
        <v>1.1099197009999999</v>
      </c>
      <c r="P165" s="17">
        <f t="shared" si="76"/>
        <v>0</v>
      </c>
      <c r="Q165" s="14">
        <f t="shared" ca="1" si="61"/>
        <v>659518.20600000001</v>
      </c>
      <c r="R165" s="21">
        <f t="shared" si="62"/>
        <v>0</v>
      </c>
      <c r="S165" s="14">
        <f t="shared" si="70"/>
        <v>0</v>
      </c>
      <c r="T165" s="4" t="str">
        <f>IF(P164&gt;0,VLOOKUP(P164,X$12:AG$150,10),T164)</f>
        <v>A+J=</v>
      </c>
      <c r="U165" s="33" t="e">
        <f>IF(P164&gt;0,VLOOKUP(P164,X$12:AG$150,11),U164)</f>
        <v>#REF!</v>
      </c>
      <c r="V165" s="33"/>
      <c r="W165" s="3"/>
      <c r="X165" s="139">
        <f>[2]Plan1!$A247</f>
        <v>44317</v>
      </c>
      <c r="AA165" s="1"/>
      <c r="AC165" s="125"/>
      <c r="AD165" s="125"/>
      <c r="AE165" s="125"/>
      <c r="AF165" s="3"/>
      <c r="AG165" s="11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112">
        <f t="shared" si="63"/>
        <v>44890</v>
      </c>
      <c r="B166" s="113">
        <f t="shared" ca="1" si="71"/>
        <v>6664190.5559999896</v>
      </c>
      <c r="C166" s="7">
        <f t="shared" si="64"/>
        <v>6000000</v>
      </c>
      <c r="D166" s="86">
        <f t="shared" si="75"/>
        <v>44889</v>
      </c>
      <c r="E166" s="84">
        <f ca="1">IF(D166&lt;$B$1,VLOOKUP(D166,[1]DI!$A$4:$B$15000,2,FALSE),0)</f>
        <v>0.13650000000000001</v>
      </c>
      <c r="F166" s="14">
        <f t="shared" ca="1" si="72"/>
        <v>1.00050788</v>
      </c>
      <c r="G166" s="14">
        <f ca="1">(TRUNC(PRODUCT($F$12:$F165),16))</f>
        <v>1.0784879828388201</v>
      </c>
      <c r="H166" s="14">
        <f t="shared" si="73"/>
        <v>1</v>
      </c>
      <c r="I166" s="14">
        <f t="shared" ca="1" si="74"/>
        <v>1.07848798</v>
      </c>
      <c r="J166" s="13">
        <f t="shared" si="65"/>
        <v>0.05</v>
      </c>
      <c r="K166" s="33">
        <f>IF(P165&gt;0,VLOOKUP(P165,X$12:AG$150,2),K165)</f>
        <v>44670</v>
      </c>
      <c r="L166" s="2">
        <f t="shared" si="66"/>
        <v>152</v>
      </c>
      <c r="M166" s="17">
        <f t="shared" si="67"/>
        <v>152</v>
      </c>
      <c r="N166" s="12">
        <f t="shared" si="68"/>
        <v>1.0298662999999999</v>
      </c>
      <c r="O166" s="12">
        <f t="shared" ca="1" si="69"/>
        <v>1.1106984259999999</v>
      </c>
      <c r="P166" s="17">
        <f t="shared" si="76"/>
        <v>0</v>
      </c>
      <c r="Q166" s="14">
        <f t="shared" ca="1" si="61"/>
        <v>664190.55599998997</v>
      </c>
      <c r="R166" s="21">
        <f t="shared" si="62"/>
        <v>0</v>
      </c>
      <c r="S166" s="14">
        <f t="shared" si="70"/>
        <v>0</v>
      </c>
      <c r="T166" s="4" t="str">
        <f>IF(P165&gt;0,VLOOKUP(P165,X$12:AG$150,10),T165)</f>
        <v>A+J=</v>
      </c>
      <c r="U166" s="33" t="e">
        <f>IF(P165&gt;0,VLOOKUP(P165,X$12:AG$150,11),U165)</f>
        <v>#REF!</v>
      </c>
      <c r="V166" s="33"/>
      <c r="W166" s="3"/>
      <c r="X166" s="139">
        <f>[2]Plan1!$A248</f>
        <v>44350</v>
      </c>
      <c r="AA166" s="1"/>
      <c r="AC166" s="125"/>
      <c r="AD166" s="125"/>
      <c r="AE166" s="125"/>
      <c r="AF166" s="3"/>
      <c r="AG166" s="11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112">
        <f t="shared" si="63"/>
        <v>44893</v>
      </c>
      <c r="B167" s="113">
        <f t="shared" ca="1" si="71"/>
        <v>6668866.2539999997</v>
      </c>
      <c r="C167" s="7">
        <f t="shared" si="64"/>
        <v>6000000</v>
      </c>
      <c r="D167" s="86">
        <f t="shared" si="75"/>
        <v>44890</v>
      </c>
      <c r="E167" s="84">
        <f ca="1">IF(D167&lt;$B$1,VLOOKUP(D167,[1]DI!$A$4:$B$15000,2,FALSE),0)</f>
        <v>0.13650000000000001</v>
      </c>
      <c r="F167" s="14">
        <f t="shared" ca="1" si="72"/>
        <v>1.00050788</v>
      </c>
      <c r="G167" s="14">
        <f ca="1">(TRUNC(PRODUCT($F$12:$F166),16))</f>
        <v>1.07903572531555</v>
      </c>
      <c r="H167" s="14">
        <f t="shared" si="73"/>
        <v>1</v>
      </c>
      <c r="I167" s="14">
        <f t="shared" ca="1" si="74"/>
        <v>1.07903573</v>
      </c>
      <c r="J167" s="13">
        <f t="shared" si="65"/>
        <v>0.05</v>
      </c>
      <c r="K167" s="33">
        <f>IF(P166&gt;0,VLOOKUP(P166,X$12:AG$150,2),K166)</f>
        <v>44670</v>
      </c>
      <c r="L167" s="2">
        <f t="shared" si="66"/>
        <v>153</v>
      </c>
      <c r="M167" s="17">
        <f t="shared" si="67"/>
        <v>153</v>
      </c>
      <c r="N167" s="12">
        <f t="shared" si="68"/>
        <v>1.0300657129999999</v>
      </c>
      <c r="O167" s="12">
        <f t="shared" ca="1" si="69"/>
        <v>1.1114777090000001</v>
      </c>
      <c r="P167" s="17">
        <f t="shared" si="76"/>
        <v>0</v>
      </c>
      <c r="Q167" s="14">
        <f t="shared" ca="1" si="61"/>
        <v>668866.25399999996</v>
      </c>
      <c r="R167" s="21">
        <f t="shared" si="62"/>
        <v>0</v>
      </c>
      <c r="S167" s="14">
        <f t="shared" si="70"/>
        <v>0</v>
      </c>
      <c r="T167" s="4" t="str">
        <f>IF(P166&gt;0,VLOOKUP(P166,X$12:AG$150,10),T166)</f>
        <v>A+J=</v>
      </c>
      <c r="U167" s="33" t="e">
        <f>IF(P166&gt;0,VLOOKUP(P166,X$12:AG$150,11),U166)</f>
        <v>#REF!</v>
      </c>
      <c r="V167" s="33"/>
      <c r="W167" s="3"/>
      <c r="X167" s="139">
        <f>[2]Plan1!$A249</f>
        <v>44446</v>
      </c>
      <c r="AA167" s="1"/>
      <c r="AC167" s="125"/>
      <c r="AD167" s="125"/>
      <c r="AE167" s="125"/>
      <c r="AF167" s="3"/>
      <c r="AG167" s="11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112">
        <f t="shared" si="63"/>
        <v>44894</v>
      </c>
      <c r="B168" s="113">
        <f t="shared" ca="1" si="71"/>
        <v>6673545.1859999998</v>
      </c>
      <c r="C168" s="7">
        <f t="shared" si="64"/>
        <v>6000000</v>
      </c>
      <c r="D168" s="86">
        <f t="shared" si="75"/>
        <v>44893</v>
      </c>
      <c r="E168" s="84">
        <f ca="1">IF(D168&lt;$B$1,VLOOKUP(D168,[1]DI!$A$4:$B$15000,2,FALSE),0)</f>
        <v>0.13650000000000001</v>
      </c>
      <c r="F168" s="14">
        <f t="shared" ca="1" si="72"/>
        <v>1.00050788</v>
      </c>
      <c r="G168" s="14">
        <f ca="1">(TRUNC(PRODUCT($F$12:$F167),16))</f>
        <v>1.07958374597972</v>
      </c>
      <c r="H168" s="14">
        <f t="shared" si="73"/>
        <v>1</v>
      </c>
      <c r="I168" s="14">
        <f t="shared" ca="1" si="74"/>
        <v>1.0795837500000001</v>
      </c>
      <c r="J168" s="13">
        <f t="shared" si="65"/>
        <v>0.05</v>
      </c>
      <c r="K168" s="33">
        <f>IF(P167&gt;0,VLOOKUP(P167,X$12:AG$150,2),K167)</f>
        <v>44670</v>
      </c>
      <c r="L168" s="2">
        <f t="shared" si="66"/>
        <v>154</v>
      </c>
      <c r="M168" s="17">
        <f t="shared" si="67"/>
        <v>154</v>
      </c>
      <c r="N168" s="12">
        <f t="shared" si="68"/>
        <v>1.030265166</v>
      </c>
      <c r="O168" s="12">
        <f t="shared" ca="1" si="69"/>
        <v>1.112257531</v>
      </c>
      <c r="P168" s="17">
        <f t="shared" si="76"/>
        <v>0</v>
      </c>
      <c r="Q168" s="14">
        <f t="shared" ca="1" si="61"/>
        <v>673545.18599999999</v>
      </c>
      <c r="R168" s="21">
        <f t="shared" si="62"/>
        <v>0</v>
      </c>
      <c r="S168" s="14">
        <f t="shared" si="70"/>
        <v>0</v>
      </c>
      <c r="T168" s="4" t="str">
        <f>IF(P167&gt;0,VLOOKUP(P167,X$12:AG$150,10),T167)</f>
        <v>A+J=</v>
      </c>
      <c r="U168" s="33" t="e">
        <f>IF(P167&gt;0,VLOOKUP(P167,X$12:AG$150,11),U167)</f>
        <v>#REF!</v>
      </c>
      <c r="V168" s="33"/>
      <c r="W168" s="3"/>
      <c r="X168" s="139">
        <f>[2]Plan1!$A250</f>
        <v>44481</v>
      </c>
      <c r="AA168" s="1"/>
      <c r="AC168" s="125"/>
      <c r="AD168" s="125"/>
      <c r="AE168" s="125"/>
      <c r="AF168" s="3"/>
      <c r="AG168" s="11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112">
        <f t="shared" si="63"/>
        <v>44895</v>
      </c>
      <c r="B169" s="113">
        <f t="shared" ca="1" si="71"/>
        <v>6678227.3459999999</v>
      </c>
      <c r="C169" s="7">
        <f t="shared" si="64"/>
        <v>6000000</v>
      </c>
      <c r="D169" s="86">
        <f t="shared" si="75"/>
        <v>44894</v>
      </c>
      <c r="E169" s="84">
        <f ca="1">IF(D169&lt;$B$1,VLOOKUP(D169,[1]DI!$A$4:$B$15000,2,FALSE),0)</f>
        <v>0.13650000000000001</v>
      </c>
      <c r="F169" s="14">
        <f t="shared" ca="1" si="72"/>
        <v>1.00050788</v>
      </c>
      <c r="G169" s="14">
        <f ca="1">(TRUNC(PRODUCT($F$12:$F168),16))</f>
        <v>1.0801320449726299</v>
      </c>
      <c r="H169" s="14">
        <f t="shared" si="73"/>
        <v>1</v>
      </c>
      <c r="I169" s="14">
        <f t="shared" ca="1" si="74"/>
        <v>1.0801320400000001</v>
      </c>
      <c r="J169" s="13">
        <f t="shared" si="65"/>
        <v>0.05</v>
      </c>
      <c r="K169" s="33">
        <f>IF(P168&gt;0,VLOOKUP(P168,X$12:AG$150,2),K168)</f>
        <v>44670</v>
      </c>
      <c r="L169" s="2">
        <f t="shared" si="66"/>
        <v>155</v>
      </c>
      <c r="M169" s="17">
        <f t="shared" si="67"/>
        <v>155</v>
      </c>
      <c r="N169" s="12">
        <f t="shared" si="68"/>
        <v>1.0304646559999999</v>
      </c>
      <c r="O169" s="12">
        <f t="shared" ca="1" si="69"/>
        <v>1.1130378910000001</v>
      </c>
      <c r="P169" s="17">
        <f t="shared" si="76"/>
        <v>0</v>
      </c>
      <c r="Q169" s="14">
        <f t="shared" ca="1" si="61"/>
        <v>678227.34600000002</v>
      </c>
      <c r="R169" s="21">
        <f t="shared" si="62"/>
        <v>0</v>
      </c>
      <c r="S169" s="14">
        <f t="shared" si="70"/>
        <v>0</v>
      </c>
      <c r="T169" s="4" t="str">
        <f>IF(P168&gt;0,VLOOKUP(P168,X$12:AG$150,10),T168)</f>
        <v>A+J=</v>
      </c>
      <c r="U169" s="33" t="e">
        <f>IF(P168&gt;0,VLOOKUP(P168,X$12:AG$150,11),U168)</f>
        <v>#REF!</v>
      </c>
      <c r="V169" s="33"/>
      <c r="W169" s="3"/>
      <c r="X169" s="139">
        <f>[2]Plan1!$A251</f>
        <v>44502</v>
      </c>
      <c r="AA169" s="1"/>
      <c r="AC169" s="125"/>
      <c r="AD169" s="125"/>
      <c r="AE169" s="125"/>
      <c r="AF169" s="3"/>
      <c r="AG169" s="11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112">
        <f t="shared" si="63"/>
        <v>44896</v>
      </c>
      <c r="B170" s="113">
        <f t="shared" ca="1" si="71"/>
        <v>6682912.8719999995</v>
      </c>
      <c r="C170" s="7">
        <f t="shared" si="64"/>
        <v>6000000</v>
      </c>
      <c r="D170" s="86">
        <f t="shared" si="75"/>
        <v>44895</v>
      </c>
      <c r="E170" s="84">
        <f ca="1">IF(D170&lt;$B$1,VLOOKUP(D170,[1]DI!$A$4:$B$15000,2,FALSE),0)</f>
        <v>0.13650000000000001</v>
      </c>
      <c r="F170" s="14">
        <f t="shared" ca="1" si="72"/>
        <v>1.00050788</v>
      </c>
      <c r="G170" s="14">
        <f ca="1">(TRUNC(PRODUCT($F$12:$F169),16))</f>
        <v>1.08068062243563</v>
      </c>
      <c r="H170" s="14">
        <f t="shared" si="73"/>
        <v>1</v>
      </c>
      <c r="I170" s="14">
        <f t="shared" ca="1" si="74"/>
        <v>1.0806806200000001</v>
      </c>
      <c r="J170" s="13">
        <f t="shared" si="65"/>
        <v>0.05</v>
      </c>
      <c r="K170" s="33">
        <f>IF(P169&gt;0,VLOOKUP(P169,X$12:AG$150,2),K169)</f>
        <v>44670</v>
      </c>
      <c r="L170" s="2">
        <f t="shared" si="66"/>
        <v>156</v>
      </c>
      <c r="M170" s="17">
        <f t="shared" si="67"/>
        <v>156</v>
      </c>
      <c r="N170" s="12">
        <f t="shared" si="68"/>
        <v>1.0306641860000001</v>
      </c>
      <c r="O170" s="12">
        <f t="shared" ca="1" si="69"/>
        <v>1.1138188120000001</v>
      </c>
      <c r="P170" s="17">
        <f t="shared" si="76"/>
        <v>0</v>
      </c>
      <c r="Q170" s="14">
        <f t="shared" ca="1" si="61"/>
        <v>682912.87199999997</v>
      </c>
      <c r="R170" s="21">
        <f t="shared" si="62"/>
        <v>0</v>
      </c>
      <c r="S170" s="14">
        <f t="shared" si="70"/>
        <v>0</v>
      </c>
      <c r="T170" s="4" t="str">
        <f>IF(P169&gt;0,VLOOKUP(P169,X$12:AG$150,10),T169)</f>
        <v>A+J=</v>
      </c>
      <c r="U170" s="33" t="e">
        <f>IF(P169&gt;0,VLOOKUP(P169,X$12:AG$150,11),U169)</f>
        <v>#REF!</v>
      </c>
      <c r="V170" s="33"/>
      <c r="W170" s="3"/>
      <c r="X170" s="139">
        <f>[2]Plan1!$A252</f>
        <v>44515</v>
      </c>
      <c r="AA170" s="1"/>
      <c r="AC170" s="125"/>
      <c r="AD170" s="125"/>
      <c r="AE170" s="125"/>
      <c r="AF170" s="3"/>
      <c r="AG170" s="11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112">
        <f t="shared" si="63"/>
        <v>44897</v>
      </c>
      <c r="B171" s="113">
        <f t="shared" ca="1" si="71"/>
        <v>6687601.6859999998</v>
      </c>
      <c r="C171" s="7">
        <f t="shared" si="64"/>
        <v>6000000</v>
      </c>
      <c r="D171" s="86">
        <f t="shared" si="75"/>
        <v>44896</v>
      </c>
      <c r="E171" s="84">
        <f ca="1">IF(D171&lt;$B$1,VLOOKUP(D171,[1]DI!$A$4:$B$15000,2,FALSE),0)</f>
        <v>0.13650000000000001</v>
      </c>
      <c r="F171" s="14">
        <f t="shared" ca="1" si="72"/>
        <v>1.00050788</v>
      </c>
      <c r="G171" s="14">
        <f ca="1">(TRUNC(PRODUCT($F$12:$F170),16))</f>
        <v>1.0812294785101499</v>
      </c>
      <c r="H171" s="14">
        <f t="shared" si="73"/>
        <v>1</v>
      </c>
      <c r="I171" s="14">
        <f t="shared" ca="1" si="74"/>
        <v>1.08122948</v>
      </c>
      <c r="J171" s="13">
        <f t="shared" si="65"/>
        <v>0.05</v>
      </c>
      <c r="K171" s="33">
        <f>IF(P170&gt;0,VLOOKUP(P170,X$12:AG$150,2),K170)</f>
        <v>44670</v>
      </c>
      <c r="L171" s="2">
        <f t="shared" si="66"/>
        <v>157</v>
      </c>
      <c r="M171" s="17">
        <f t="shared" si="67"/>
        <v>157</v>
      </c>
      <c r="N171" s="12">
        <f t="shared" si="68"/>
        <v>1.0308637540000001</v>
      </c>
      <c r="O171" s="12">
        <f t="shared" ca="1" si="69"/>
        <v>1.114600281</v>
      </c>
      <c r="P171" s="17">
        <f t="shared" si="76"/>
        <v>0</v>
      </c>
      <c r="Q171" s="14">
        <f t="shared" ca="1" si="61"/>
        <v>687601.68599999999</v>
      </c>
      <c r="R171" s="21">
        <f t="shared" si="62"/>
        <v>0</v>
      </c>
      <c r="S171" s="14">
        <f t="shared" si="70"/>
        <v>0</v>
      </c>
      <c r="T171" s="4" t="str">
        <f>IF(P170&gt;0,VLOOKUP(P170,X$12:AG$150,10),T170)</f>
        <v>A+J=</v>
      </c>
      <c r="U171" s="33" t="e">
        <f>IF(P170&gt;0,VLOOKUP(P170,X$12:AG$150,11),U170)</f>
        <v>#REF!</v>
      </c>
      <c r="V171" s="33"/>
      <c r="W171" s="3"/>
      <c r="X171" s="139">
        <f>[2]Plan1!$A253</f>
        <v>44555</v>
      </c>
      <c r="AA171" s="1"/>
      <c r="AC171" s="125"/>
      <c r="AD171" s="125"/>
      <c r="AE171" s="125"/>
      <c r="AF171" s="3"/>
      <c r="AG171" s="11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112">
        <f t="shared" si="63"/>
        <v>44900</v>
      </c>
      <c r="B172" s="113">
        <f t="shared" ca="1" si="71"/>
        <v>6692293.7280000001</v>
      </c>
      <c r="C172" s="7">
        <f t="shared" si="64"/>
        <v>6000000</v>
      </c>
      <c r="D172" s="86">
        <f t="shared" si="75"/>
        <v>44897</v>
      </c>
      <c r="E172" s="84">
        <f ca="1">IF(D172&lt;$B$1,VLOOKUP(D172,[1]DI!$A$4:$B$15000,2,FALSE),0)</f>
        <v>0.13650000000000001</v>
      </c>
      <c r="F172" s="14">
        <f t="shared" ca="1" si="72"/>
        <v>1.00050788</v>
      </c>
      <c r="G172" s="14">
        <f ca="1">(TRUNC(PRODUCT($F$12:$F171),16))</f>
        <v>1.0817786133377001</v>
      </c>
      <c r="H172" s="14">
        <f t="shared" si="73"/>
        <v>1</v>
      </c>
      <c r="I172" s="14">
        <f t="shared" ca="1" si="74"/>
        <v>1.08177861</v>
      </c>
      <c r="J172" s="13">
        <f t="shared" si="65"/>
        <v>0.05</v>
      </c>
      <c r="K172" s="33">
        <f>IF(P171&gt;0,VLOOKUP(P171,X$12:AG$150,2),K171)</f>
        <v>44670</v>
      </c>
      <c r="L172" s="2">
        <f t="shared" si="66"/>
        <v>158</v>
      </c>
      <c r="M172" s="17">
        <f t="shared" si="67"/>
        <v>158</v>
      </c>
      <c r="N172" s="12">
        <f t="shared" si="68"/>
        <v>1.0310633600000001</v>
      </c>
      <c r="O172" s="12">
        <f t="shared" ca="1" si="69"/>
        <v>1.1153822879999999</v>
      </c>
      <c r="P172" s="17">
        <f t="shared" si="76"/>
        <v>0</v>
      </c>
      <c r="Q172" s="14">
        <f t="shared" ca="1" si="61"/>
        <v>692293.728</v>
      </c>
      <c r="R172" s="21">
        <f t="shared" si="62"/>
        <v>0</v>
      </c>
      <c r="S172" s="14">
        <f t="shared" si="70"/>
        <v>0</v>
      </c>
      <c r="T172" s="4" t="str">
        <f>IF(P171&gt;0,VLOOKUP(P171,X$12:AG$150,10),T171)</f>
        <v>A+J=</v>
      </c>
      <c r="U172" s="33" t="e">
        <f>IF(P171&gt;0,VLOOKUP(P171,X$12:AG$150,11),U171)</f>
        <v>#REF!</v>
      </c>
      <c r="V172" s="33"/>
      <c r="W172" s="3"/>
      <c r="X172" s="139">
        <f>[2]Plan1!$A254</f>
        <v>44562</v>
      </c>
      <c r="AA172" s="1"/>
      <c r="AC172" s="125"/>
      <c r="AD172" s="125"/>
      <c r="AE172" s="125"/>
      <c r="AF172" s="3"/>
      <c r="AG172" s="11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112">
        <f t="shared" si="63"/>
        <v>44901</v>
      </c>
      <c r="B173" s="113">
        <f t="shared" ca="1" si="71"/>
        <v>6696989.148</v>
      </c>
      <c r="C173" s="7">
        <f t="shared" si="64"/>
        <v>6000000</v>
      </c>
      <c r="D173" s="86">
        <f t="shared" si="75"/>
        <v>44900</v>
      </c>
      <c r="E173" s="84">
        <f ca="1">IF(D173&lt;$B$1,VLOOKUP(D173,[1]DI!$A$4:$B$15000,2,FALSE),0)</f>
        <v>0.13650000000000001</v>
      </c>
      <c r="F173" s="14">
        <f t="shared" ca="1" si="72"/>
        <v>1.00050788</v>
      </c>
      <c r="G173" s="14">
        <f ca="1">(TRUNC(PRODUCT($F$12:$F172),16))</f>
        <v>1.0823280270598401</v>
      </c>
      <c r="H173" s="14">
        <f t="shared" si="73"/>
        <v>1</v>
      </c>
      <c r="I173" s="14">
        <f t="shared" ca="1" si="74"/>
        <v>1.08232803</v>
      </c>
      <c r="J173" s="13">
        <f t="shared" si="65"/>
        <v>0.05</v>
      </c>
      <c r="K173" s="33">
        <f>IF(P172&gt;0,VLOOKUP(P172,X$12:AG$150,2),K172)</f>
        <v>44670</v>
      </c>
      <c r="L173" s="2">
        <f t="shared" si="66"/>
        <v>159</v>
      </c>
      <c r="M173" s="17">
        <f t="shared" si="67"/>
        <v>159</v>
      </c>
      <c r="N173" s="12">
        <f t="shared" si="68"/>
        <v>1.0312630060000001</v>
      </c>
      <c r="O173" s="12">
        <f t="shared" ca="1" si="69"/>
        <v>1.1161648580000001</v>
      </c>
      <c r="P173" s="17">
        <f t="shared" si="76"/>
        <v>0</v>
      </c>
      <c r="Q173" s="14">
        <f t="shared" ca="1" si="61"/>
        <v>696989.14800000004</v>
      </c>
      <c r="R173" s="21">
        <f t="shared" si="62"/>
        <v>0</v>
      </c>
      <c r="S173" s="14">
        <f t="shared" si="70"/>
        <v>0</v>
      </c>
      <c r="T173" s="4" t="str">
        <f>IF(P172&gt;0,VLOOKUP(P172,X$12:AG$150,10),T172)</f>
        <v>A+J=</v>
      </c>
      <c r="U173" s="33" t="e">
        <f>IF(P172&gt;0,VLOOKUP(P172,X$12:AG$150,11),U172)</f>
        <v>#REF!</v>
      </c>
      <c r="V173" s="33"/>
      <c r="W173" s="3"/>
      <c r="X173" s="139">
        <f>[2]Plan1!$A255</f>
        <v>44620</v>
      </c>
      <c r="AA173" s="1"/>
      <c r="AC173" s="125"/>
      <c r="AD173" s="125"/>
      <c r="AE173" s="125"/>
      <c r="AF173" s="3"/>
      <c r="AG173" s="11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112">
        <f t="shared" si="63"/>
        <v>44902</v>
      </c>
      <c r="B174" s="113">
        <f t="shared" ca="1" si="71"/>
        <v>6701687.7959999898</v>
      </c>
      <c r="C174" s="7">
        <f t="shared" si="64"/>
        <v>6000000</v>
      </c>
      <c r="D174" s="86">
        <f t="shared" si="75"/>
        <v>44901</v>
      </c>
      <c r="E174" s="84">
        <f ca="1">IF(D174&lt;$B$1,VLOOKUP(D174,[1]DI!$A$4:$B$15000,2,FALSE),0)</f>
        <v>0.13650000000000001</v>
      </c>
      <c r="F174" s="14">
        <f t="shared" ca="1" si="72"/>
        <v>1.00050788</v>
      </c>
      <c r="G174" s="14">
        <f ca="1">(TRUNC(PRODUCT($F$12:$F173),16))</f>
        <v>1.08287771981822</v>
      </c>
      <c r="H174" s="14">
        <f t="shared" si="73"/>
        <v>1</v>
      </c>
      <c r="I174" s="14">
        <f t="shared" ca="1" si="74"/>
        <v>1.0828777199999999</v>
      </c>
      <c r="J174" s="13">
        <f t="shared" si="65"/>
        <v>0.05</v>
      </c>
      <c r="K174" s="33">
        <f>IF(P173&gt;0,VLOOKUP(P173,X$12:AG$150,2),K173)</f>
        <v>44670</v>
      </c>
      <c r="L174" s="2">
        <f t="shared" si="66"/>
        <v>160</v>
      </c>
      <c r="M174" s="17">
        <f t="shared" si="67"/>
        <v>160</v>
      </c>
      <c r="N174" s="12">
        <f t="shared" si="68"/>
        <v>1.0314626899999999</v>
      </c>
      <c r="O174" s="12">
        <f t="shared" ca="1" si="69"/>
        <v>1.1169479659999999</v>
      </c>
      <c r="P174" s="17">
        <f t="shared" si="76"/>
        <v>0</v>
      </c>
      <c r="Q174" s="14">
        <f t="shared" ca="1" si="61"/>
        <v>701687.79599998996</v>
      </c>
      <c r="R174" s="21">
        <f t="shared" si="62"/>
        <v>0</v>
      </c>
      <c r="S174" s="14">
        <f t="shared" si="70"/>
        <v>0</v>
      </c>
      <c r="T174" s="4" t="str">
        <f>IF(P173&gt;0,VLOOKUP(P173,X$12:AG$150,10),T173)</f>
        <v>A+J=</v>
      </c>
      <c r="U174" s="33" t="e">
        <f>IF(P173&gt;0,VLOOKUP(P173,X$12:AG$150,11),U173)</f>
        <v>#REF!</v>
      </c>
      <c r="V174" s="33"/>
      <c r="W174" s="3"/>
      <c r="X174" s="139">
        <f>[2]Plan1!$A256</f>
        <v>44621</v>
      </c>
      <c r="AA174" s="1"/>
      <c r="AC174" s="125"/>
      <c r="AD174" s="125"/>
      <c r="AE174" s="125"/>
      <c r="AF174" s="3"/>
      <c r="AG174" s="11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112">
        <f t="shared" si="63"/>
        <v>44903</v>
      </c>
      <c r="B175" s="113">
        <f t="shared" ca="1" si="71"/>
        <v>6706389.7439999999</v>
      </c>
      <c r="C175" s="7">
        <f t="shared" si="64"/>
        <v>6000000</v>
      </c>
      <c r="D175" s="86">
        <f t="shared" si="75"/>
        <v>44902</v>
      </c>
      <c r="E175" s="84">
        <f ca="1">IF(D175&lt;$B$1,VLOOKUP(D175,[1]DI!$A$4:$B$15000,2,FALSE),0)</f>
        <v>0.13650000000000001</v>
      </c>
      <c r="F175" s="14">
        <f t="shared" ca="1" si="72"/>
        <v>1.00050788</v>
      </c>
      <c r="G175" s="14">
        <f ca="1">(TRUNC(PRODUCT($F$12:$F174),16))</f>
        <v>1.08342769175456</v>
      </c>
      <c r="H175" s="14">
        <f t="shared" si="73"/>
        <v>1</v>
      </c>
      <c r="I175" s="14">
        <f t="shared" ca="1" si="74"/>
        <v>1.0834276899999999</v>
      </c>
      <c r="J175" s="13">
        <f t="shared" si="65"/>
        <v>0.05</v>
      </c>
      <c r="K175" s="33">
        <f>IF(P174&gt;0,VLOOKUP(P174,X$12:AG$150,2),K174)</f>
        <v>44670</v>
      </c>
      <c r="L175" s="2">
        <f t="shared" si="66"/>
        <v>161</v>
      </c>
      <c r="M175" s="17">
        <f t="shared" si="67"/>
        <v>161</v>
      </c>
      <c r="N175" s="12">
        <f t="shared" si="68"/>
        <v>1.031662412</v>
      </c>
      <c r="O175" s="12">
        <f t="shared" ca="1" si="69"/>
        <v>1.1177316239999999</v>
      </c>
      <c r="P175" s="17">
        <f t="shared" si="76"/>
        <v>0</v>
      </c>
      <c r="Q175" s="14">
        <f t="shared" ca="1" si="61"/>
        <v>706389.74399999995</v>
      </c>
      <c r="R175" s="21">
        <f t="shared" si="62"/>
        <v>0</v>
      </c>
      <c r="S175" s="14">
        <f t="shared" si="70"/>
        <v>0</v>
      </c>
      <c r="T175" s="4" t="str">
        <f>IF(P174&gt;0,VLOOKUP(P174,X$12:AG$150,10),T174)</f>
        <v>A+J=</v>
      </c>
      <c r="U175" s="33" t="e">
        <f>IF(P174&gt;0,VLOOKUP(P174,X$12:AG$150,11),U174)</f>
        <v>#REF!</v>
      </c>
      <c r="V175" s="33"/>
      <c r="W175" s="3"/>
      <c r="X175" s="139">
        <f>[2]Plan1!$A257</f>
        <v>44666</v>
      </c>
      <c r="AA175" s="1"/>
      <c r="AC175" s="125"/>
      <c r="AD175" s="125"/>
      <c r="AE175" s="125"/>
      <c r="AF175" s="3"/>
      <c r="AG175" s="11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112">
        <f t="shared" si="63"/>
        <v>44904</v>
      </c>
      <c r="B176" s="113">
        <f t="shared" ca="1" si="71"/>
        <v>6711095.0039999997</v>
      </c>
      <c r="C176" s="7">
        <f t="shared" si="64"/>
        <v>6000000</v>
      </c>
      <c r="D176" s="86">
        <f t="shared" si="75"/>
        <v>44903</v>
      </c>
      <c r="E176" s="84">
        <f ca="1">IF(D176&lt;$B$1,VLOOKUP(D176,[1]DI!$A$4:$B$15000,2,FALSE),0)</f>
        <v>0.13650000000000001</v>
      </c>
      <c r="F176" s="14">
        <f t="shared" ca="1" si="72"/>
        <v>1.00050788</v>
      </c>
      <c r="G176" s="14">
        <f ca="1">(TRUNC(PRODUCT($F$12:$F175),16))</f>
        <v>1.08397794301065</v>
      </c>
      <c r="H176" s="14">
        <f t="shared" si="73"/>
        <v>1</v>
      </c>
      <c r="I176" s="14">
        <f t="shared" ca="1" si="74"/>
        <v>1.08397794</v>
      </c>
      <c r="J176" s="13">
        <f t="shared" si="65"/>
        <v>0.05</v>
      </c>
      <c r="K176" s="33">
        <f>IF(P175&gt;0,VLOOKUP(P175,X$12:AG$150,2),K175)</f>
        <v>44670</v>
      </c>
      <c r="L176" s="2">
        <f t="shared" si="66"/>
        <v>162</v>
      </c>
      <c r="M176" s="17">
        <f t="shared" si="67"/>
        <v>162</v>
      </c>
      <c r="N176" s="12">
        <f t="shared" si="68"/>
        <v>1.031862174</v>
      </c>
      <c r="O176" s="12">
        <f t="shared" ca="1" si="69"/>
        <v>1.1185158340000001</v>
      </c>
      <c r="P176" s="17">
        <f t="shared" si="76"/>
        <v>0</v>
      </c>
      <c r="Q176" s="14">
        <f t="shared" ca="1" si="61"/>
        <v>711095.00399999996</v>
      </c>
      <c r="R176" s="21">
        <f t="shared" si="62"/>
        <v>0</v>
      </c>
      <c r="S176" s="14">
        <f t="shared" si="70"/>
        <v>0</v>
      </c>
      <c r="T176" s="4" t="str">
        <f>IF(P175&gt;0,VLOOKUP(P175,X$12:AG$150,10),T175)</f>
        <v>A+J=</v>
      </c>
      <c r="U176" s="33" t="e">
        <f>IF(P175&gt;0,VLOOKUP(P175,X$12:AG$150,11),U175)</f>
        <v>#REF!</v>
      </c>
      <c r="V176" s="33"/>
      <c r="W176" s="3"/>
      <c r="X176" s="139">
        <f>[2]Plan1!$A258</f>
        <v>44672</v>
      </c>
      <c r="AA176" s="1"/>
      <c r="AC176" s="125"/>
      <c r="AD176" s="125"/>
      <c r="AE176" s="125"/>
      <c r="AF176" s="3"/>
      <c r="AG176" s="11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112">
        <f t="shared" si="63"/>
        <v>44907</v>
      </c>
      <c r="B177" s="113">
        <f t="shared" ca="1" si="71"/>
        <v>6715803.5640000002</v>
      </c>
      <c r="C177" s="7">
        <f t="shared" si="64"/>
        <v>6000000</v>
      </c>
      <c r="D177" s="86">
        <f t="shared" si="75"/>
        <v>44904</v>
      </c>
      <c r="E177" s="84">
        <f ca="1">IF(D177&lt;$B$1,VLOOKUP(D177,[1]DI!$A$4:$B$15000,2,FALSE),0)</f>
        <v>0.13650000000000001</v>
      </c>
      <c r="F177" s="14">
        <f t="shared" ca="1" si="72"/>
        <v>1.00050788</v>
      </c>
      <c r="G177" s="14">
        <f ca="1">(TRUNC(PRODUCT($F$12:$F176),16))</f>
        <v>1.08452847372835</v>
      </c>
      <c r="H177" s="14">
        <f t="shared" si="73"/>
        <v>1</v>
      </c>
      <c r="I177" s="14">
        <f t="shared" ca="1" si="74"/>
        <v>1.08452847</v>
      </c>
      <c r="J177" s="13">
        <f t="shared" si="65"/>
        <v>0.05</v>
      </c>
      <c r="K177" s="33">
        <f>IF(P176&gt;0,VLOOKUP(P176,X$12:AG$150,2),K176)</f>
        <v>44670</v>
      </c>
      <c r="L177" s="2">
        <f t="shared" si="66"/>
        <v>163</v>
      </c>
      <c r="M177" s="17">
        <f t="shared" si="67"/>
        <v>163</v>
      </c>
      <c r="N177" s="12">
        <f t="shared" si="68"/>
        <v>1.0320619740000001</v>
      </c>
      <c r="O177" s="12">
        <f t="shared" ca="1" si="69"/>
        <v>1.119300594</v>
      </c>
      <c r="P177" s="17">
        <f t="shared" si="76"/>
        <v>0</v>
      </c>
      <c r="Q177" s="14">
        <f t="shared" ca="1" si="61"/>
        <v>715803.56400000001</v>
      </c>
      <c r="R177" s="21">
        <f t="shared" si="62"/>
        <v>0</v>
      </c>
      <c r="S177" s="14">
        <f t="shared" si="70"/>
        <v>0</v>
      </c>
      <c r="T177" s="4" t="str">
        <f>IF(P176&gt;0,VLOOKUP(P176,X$12:AG$150,10),T176)</f>
        <v>A+J=</v>
      </c>
      <c r="U177" s="33" t="e">
        <f>IF(P176&gt;0,VLOOKUP(P176,X$12:AG$150,11),U176)</f>
        <v>#REF!</v>
      </c>
      <c r="V177" s="33"/>
      <c r="W177" s="3"/>
      <c r="X177" s="139">
        <f>[2]Plan1!$A259</f>
        <v>44682</v>
      </c>
      <c r="AA177" s="1"/>
      <c r="AC177" s="125"/>
      <c r="AD177" s="125"/>
      <c r="AE177" s="125"/>
      <c r="AF177" s="3"/>
      <c r="AG177" s="11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112">
        <f t="shared" si="63"/>
        <v>44908</v>
      </c>
      <c r="B178" s="113">
        <f t="shared" ca="1" si="71"/>
        <v>6720515.4239999996</v>
      </c>
      <c r="C178" s="7">
        <f t="shared" si="64"/>
        <v>6000000</v>
      </c>
      <c r="D178" s="86">
        <f t="shared" si="75"/>
        <v>44907</v>
      </c>
      <c r="E178" s="84">
        <f ca="1">IF(D178&lt;$B$1,VLOOKUP(D178,[1]DI!$A$4:$B$15000,2,FALSE),0)</f>
        <v>0.13650000000000001</v>
      </c>
      <c r="F178" s="14">
        <f t="shared" ca="1" si="72"/>
        <v>1.00050788</v>
      </c>
      <c r="G178" s="14">
        <f ca="1">(TRUNC(PRODUCT($F$12:$F177),16))</f>
        <v>1.08507928404958</v>
      </c>
      <c r="H178" s="14">
        <f t="shared" si="73"/>
        <v>1</v>
      </c>
      <c r="I178" s="14">
        <f t="shared" ca="1" si="74"/>
        <v>1.08507928</v>
      </c>
      <c r="J178" s="13">
        <f t="shared" si="65"/>
        <v>0.05</v>
      </c>
      <c r="K178" s="33">
        <f>IF(P177&gt;0,VLOOKUP(P177,X$12:AG$150,2),K177)</f>
        <v>44670</v>
      </c>
      <c r="L178" s="2">
        <f t="shared" si="66"/>
        <v>164</v>
      </c>
      <c r="M178" s="17">
        <f t="shared" si="67"/>
        <v>164</v>
      </c>
      <c r="N178" s="12">
        <f t="shared" si="68"/>
        <v>1.032261812</v>
      </c>
      <c r="O178" s="12">
        <f t="shared" ca="1" si="69"/>
        <v>1.120085904</v>
      </c>
      <c r="P178" s="17">
        <f t="shared" si="76"/>
        <v>0</v>
      </c>
      <c r="Q178" s="14">
        <f t="shared" ca="1" si="61"/>
        <v>720515.424</v>
      </c>
      <c r="R178" s="21">
        <f t="shared" si="62"/>
        <v>0</v>
      </c>
      <c r="S178" s="14">
        <f t="shared" si="70"/>
        <v>0</v>
      </c>
      <c r="T178" s="4" t="str">
        <f>IF(P177&gt;0,VLOOKUP(P177,X$12:AG$150,10),T177)</f>
        <v>A+J=</v>
      </c>
      <c r="U178" s="33" t="e">
        <f>IF(P177&gt;0,VLOOKUP(P177,X$12:AG$150,11),U177)</f>
        <v>#REF!</v>
      </c>
      <c r="V178" s="33"/>
      <c r="W178" s="3"/>
      <c r="X178" s="139">
        <f>[2]Plan1!$A260</f>
        <v>44728</v>
      </c>
      <c r="AA178" s="1"/>
      <c r="AC178" s="125"/>
      <c r="AD178" s="125"/>
      <c r="AE178" s="125"/>
      <c r="AF178" s="3"/>
      <c r="AG178" s="11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112">
        <f t="shared" si="63"/>
        <v>44909</v>
      </c>
      <c r="B179" s="113">
        <f t="shared" ca="1" si="71"/>
        <v>6725230.6019999897</v>
      </c>
      <c r="C179" s="7">
        <f t="shared" si="64"/>
        <v>6000000</v>
      </c>
      <c r="D179" s="86">
        <f t="shared" si="75"/>
        <v>44908</v>
      </c>
      <c r="E179" s="84">
        <f ca="1">IF(D179&lt;$B$1,VLOOKUP(D179,[1]DI!$A$4:$B$15000,2,FALSE),0)</f>
        <v>0.13650000000000001</v>
      </c>
      <c r="F179" s="14">
        <f t="shared" ca="1" si="72"/>
        <v>1.00050788</v>
      </c>
      <c r="G179" s="14">
        <f ca="1">(TRUNC(PRODUCT($F$12:$F178),16))</f>
        <v>1.08563037411637</v>
      </c>
      <c r="H179" s="14">
        <f t="shared" si="73"/>
        <v>1</v>
      </c>
      <c r="I179" s="14">
        <f t="shared" ca="1" si="74"/>
        <v>1.0856303700000001</v>
      </c>
      <c r="J179" s="13">
        <f t="shared" si="65"/>
        <v>0.05</v>
      </c>
      <c r="K179" s="33">
        <f>IF(P178&gt;0,VLOOKUP(P178,X$12:AG$150,2),K178)</f>
        <v>44670</v>
      </c>
      <c r="L179" s="2">
        <f t="shared" si="66"/>
        <v>165</v>
      </c>
      <c r="M179" s="17">
        <f t="shared" si="67"/>
        <v>165</v>
      </c>
      <c r="N179" s="12">
        <f t="shared" si="68"/>
        <v>1.0324616900000001</v>
      </c>
      <c r="O179" s="12">
        <f t="shared" ca="1" si="69"/>
        <v>1.1208717669999999</v>
      </c>
      <c r="P179" s="17">
        <f t="shared" si="76"/>
        <v>0</v>
      </c>
      <c r="Q179" s="14">
        <f t="shared" ca="1" si="61"/>
        <v>725230.60199998994</v>
      </c>
      <c r="R179" s="21">
        <f t="shared" si="62"/>
        <v>0</v>
      </c>
      <c r="S179" s="14">
        <f t="shared" si="70"/>
        <v>0</v>
      </c>
      <c r="T179" s="4" t="str">
        <f>IF(P178&gt;0,VLOOKUP(P178,X$12:AG$150,10),T178)</f>
        <v>A+J=</v>
      </c>
      <c r="U179" s="33" t="e">
        <f>IF(P178&gt;0,VLOOKUP(P178,X$12:AG$150,11),U178)</f>
        <v>#REF!</v>
      </c>
      <c r="V179" s="33"/>
      <c r="W179" s="3"/>
      <c r="X179" s="139">
        <f>[2]Plan1!$A261</f>
        <v>44811</v>
      </c>
      <c r="AA179" s="1"/>
      <c r="AC179" s="125"/>
      <c r="AD179" s="125"/>
      <c r="AE179" s="125"/>
      <c r="AF179" s="3"/>
      <c r="AG179" s="11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112">
        <f t="shared" si="63"/>
        <v>44910</v>
      </c>
      <c r="B180" s="113">
        <f t="shared" ca="1" si="71"/>
        <v>6729949.0800000001</v>
      </c>
      <c r="C180" s="7">
        <f t="shared" si="64"/>
        <v>6000000</v>
      </c>
      <c r="D180" s="86">
        <f t="shared" si="75"/>
        <v>44909</v>
      </c>
      <c r="E180" s="84">
        <f ca="1">IF(D180&lt;$B$1,VLOOKUP(D180,[1]DI!$A$4:$B$15000,2,FALSE),0)</f>
        <v>0.13650000000000001</v>
      </c>
      <c r="F180" s="14">
        <f t="shared" ca="1" si="72"/>
        <v>1.00050788</v>
      </c>
      <c r="G180" s="14">
        <f ca="1">(TRUNC(PRODUCT($F$12:$F179),16))</f>
        <v>1.08618174407077</v>
      </c>
      <c r="H180" s="14">
        <f t="shared" si="73"/>
        <v>1</v>
      </c>
      <c r="I180" s="14">
        <f t="shared" ca="1" si="74"/>
        <v>1.08618174</v>
      </c>
      <c r="J180" s="13">
        <f t="shared" si="65"/>
        <v>0.05</v>
      </c>
      <c r="K180" s="33">
        <f>IF(P179&gt;0,VLOOKUP(P179,X$12:AG$150,2),K179)</f>
        <v>44670</v>
      </c>
      <c r="L180" s="2">
        <f t="shared" si="66"/>
        <v>166</v>
      </c>
      <c r="M180" s="17">
        <f t="shared" si="67"/>
        <v>166</v>
      </c>
      <c r="N180" s="12">
        <f t="shared" si="68"/>
        <v>1.032661606</v>
      </c>
      <c r="O180" s="12">
        <f t="shared" ca="1" si="69"/>
        <v>1.1216581800000001</v>
      </c>
      <c r="P180" s="17">
        <f t="shared" si="76"/>
        <v>0</v>
      </c>
      <c r="Q180" s="14">
        <f t="shared" ca="1" si="61"/>
        <v>729949.08</v>
      </c>
      <c r="R180" s="21">
        <f t="shared" si="62"/>
        <v>0</v>
      </c>
      <c r="S180" s="14">
        <f t="shared" si="70"/>
        <v>0</v>
      </c>
      <c r="T180" s="4" t="str">
        <f>IF(P179&gt;0,VLOOKUP(P179,X$12:AG$150,10),T179)</f>
        <v>A+J=</v>
      </c>
      <c r="U180" s="33" t="e">
        <f>IF(P179&gt;0,VLOOKUP(P179,X$12:AG$150,11),U179)</f>
        <v>#REF!</v>
      </c>
      <c r="V180" s="33"/>
      <c r="W180" s="3"/>
      <c r="X180" s="139">
        <f>[2]Plan1!$A262</f>
        <v>44846</v>
      </c>
      <c r="AA180" s="1"/>
      <c r="AC180" s="125"/>
      <c r="AD180" s="125"/>
      <c r="AE180" s="125"/>
      <c r="AF180" s="3"/>
      <c r="AG180" s="11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112">
        <f t="shared" si="63"/>
        <v>44911</v>
      </c>
      <c r="B181" s="113">
        <f t="shared" ca="1" si="71"/>
        <v>6734670.8760000002</v>
      </c>
      <c r="C181" s="7">
        <f t="shared" si="64"/>
        <v>6000000</v>
      </c>
      <c r="D181" s="86">
        <f t="shared" si="75"/>
        <v>44910</v>
      </c>
      <c r="E181" s="84">
        <f ca="1">IF(D181&lt;$B$1,VLOOKUP(D181,[1]DI!$A$4:$B$15000,2,FALSE),0)</f>
        <v>0.13650000000000001</v>
      </c>
      <c r="F181" s="14">
        <f t="shared" ca="1" si="72"/>
        <v>1.00050788</v>
      </c>
      <c r="G181" s="14">
        <f ca="1">(TRUNC(PRODUCT($F$12:$F180),16))</f>
        <v>1.08673339405495</v>
      </c>
      <c r="H181" s="14">
        <f t="shared" si="73"/>
        <v>1</v>
      </c>
      <c r="I181" s="14">
        <f t="shared" ca="1" si="74"/>
        <v>1.08673339</v>
      </c>
      <c r="J181" s="13">
        <f t="shared" si="65"/>
        <v>0.05</v>
      </c>
      <c r="K181" s="33">
        <f>IF(P180&gt;0,VLOOKUP(P180,X$12:AG$150,2),K180)</f>
        <v>44670</v>
      </c>
      <c r="L181" s="2">
        <f t="shared" si="66"/>
        <v>167</v>
      </c>
      <c r="M181" s="17">
        <f t="shared" si="67"/>
        <v>167</v>
      </c>
      <c r="N181" s="12">
        <f t="shared" si="68"/>
        <v>1.032861561</v>
      </c>
      <c r="O181" s="12">
        <f t="shared" ca="1" si="69"/>
        <v>1.122445146</v>
      </c>
      <c r="P181" s="17">
        <f t="shared" si="76"/>
        <v>0</v>
      </c>
      <c r="Q181" s="14">
        <f t="shared" ca="1" si="61"/>
        <v>734670.87600000005</v>
      </c>
      <c r="R181" s="21">
        <f t="shared" si="62"/>
        <v>0</v>
      </c>
      <c r="S181" s="14">
        <f t="shared" si="70"/>
        <v>0</v>
      </c>
      <c r="T181" s="4" t="str">
        <f>IF(P180&gt;0,VLOOKUP(P180,X$12:AG$150,10),T180)</f>
        <v>A+J=</v>
      </c>
      <c r="U181" s="33" t="e">
        <f>IF(P180&gt;0,VLOOKUP(P180,X$12:AG$150,11),U180)</f>
        <v>#REF!</v>
      </c>
      <c r="V181" s="33"/>
      <c r="W181" s="3"/>
      <c r="X181" s="139">
        <f>[2]Plan1!$A263</f>
        <v>44867</v>
      </c>
      <c r="AA181" s="1"/>
      <c r="AC181" s="125"/>
      <c r="AD181" s="125"/>
      <c r="AE181" s="125"/>
      <c r="AF181" s="3"/>
      <c r="AG181" s="11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112">
        <f t="shared" si="63"/>
        <v>44914</v>
      </c>
      <c r="B182" s="113">
        <f t="shared" ca="1" si="71"/>
        <v>6739395.9720000001</v>
      </c>
      <c r="C182" s="7">
        <f t="shared" si="64"/>
        <v>6000000</v>
      </c>
      <c r="D182" s="86">
        <f t="shared" si="75"/>
        <v>44911</v>
      </c>
      <c r="E182" s="84">
        <f ca="1">IF(D182&lt;$B$1,VLOOKUP(D182,[1]DI!$A$4:$B$15000,2,FALSE),0)</f>
        <v>0.13650000000000001</v>
      </c>
      <c r="F182" s="14">
        <f t="shared" ca="1" si="72"/>
        <v>1.00050788</v>
      </c>
      <c r="G182" s="14">
        <f ca="1">(TRUNC(PRODUCT($F$12:$F181),16))</f>
        <v>1.08728532421113</v>
      </c>
      <c r="H182" s="14">
        <f t="shared" si="73"/>
        <v>1</v>
      </c>
      <c r="I182" s="14">
        <f t="shared" ca="1" si="74"/>
        <v>1.0872853200000001</v>
      </c>
      <c r="J182" s="13">
        <f t="shared" si="65"/>
        <v>0.05</v>
      </c>
      <c r="K182" s="33">
        <f>IF(P181&gt;0,VLOOKUP(P181,X$12:AG$150,2),K181)</f>
        <v>44670</v>
      </c>
      <c r="L182" s="2">
        <f t="shared" si="66"/>
        <v>168</v>
      </c>
      <c r="M182" s="17">
        <f t="shared" si="67"/>
        <v>168</v>
      </c>
      <c r="N182" s="12">
        <f t="shared" si="68"/>
        <v>1.0330615540000001</v>
      </c>
      <c r="O182" s="12">
        <f t="shared" ca="1" si="69"/>
        <v>1.1232326619999999</v>
      </c>
      <c r="P182" s="17">
        <f t="shared" si="76"/>
        <v>0</v>
      </c>
      <c r="Q182" s="14">
        <f t="shared" ca="1" si="61"/>
        <v>739395.97199999995</v>
      </c>
      <c r="R182" s="21">
        <f t="shared" si="62"/>
        <v>0</v>
      </c>
      <c r="S182" s="14">
        <f t="shared" si="70"/>
        <v>0</v>
      </c>
      <c r="T182" s="4" t="str">
        <f>IF(P181&gt;0,VLOOKUP(P181,X$12:AG$150,10),T181)</f>
        <v>A+J=</v>
      </c>
      <c r="U182" s="33" t="e">
        <f>IF(P181&gt;0,VLOOKUP(P181,X$12:AG$150,11),U181)</f>
        <v>#REF!</v>
      </c>
      <c r="V182" s="33"/>
      <c r="W182" s="3"/>
      <c r="X182" s="139">
        <f>[2]Plan1!$A264</f>
        <v>44880</v>
      </c>
      <c r="AA182" s="1"/>
      <c r="AC182" s="125"/>
      <c r="AD182" s="125"/>
      <c r="AE182" s="125"/>
      <c r="AF182" s="3"/>
      <c r="AG182" s="11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112">
        <f t="shared" si="63"/>
        <v>44915</v>
      </c>
      <c r="B183" s="113">
        <f t="shared" ca="1" si="71"/>
        <v>6744124.392</v>
      </c>
      <c r="C183" s="7">
        <f t="shared" si="64"/>
        <v>6000000</v>
      </c>
      <c r="D183" s="86">
        <f t="shared" si="75"/>
        <v>44914</v>
      </c>
      <c r="E183" s="84">
        <f ca="1">IF(D183&lt;$B$1,VLOOKUP(D183,[1]DI!$A$4:$B$15000,2,FALSE),0)</f>
        <v>0.13650000000000001</v>
      </c>
      <c r="F183" s="14">
        <f t="shared" ca="1" si="72"/>
        <v>1.00050788</v>
      </c>
      <c r="G183" s="14">
        <f ca="1">(TRUNC(PRODUCT($F$12:$F182),16))</f>
        <v>1.0878375346815901</v>
      </c>
      <c r="H183" s="14">
        <f t="shared" si="73"/>
        <v>1</v>
      </c>
      <c r="I183" s="14">
        <f t="shared" ca="1" si="74"/>
        <v>1.0878375300000001</v>
      </c>
      <c r="J183" s="13">
        <f t="shared" si="65"/>
        <v>0.05</v>
      </c>
      <c r="K183" s="33">
        <f>IF(P182&gt;0,VLOOKUP(P182,X$12:AG$150,2),K182)</f>
        <v>44670</v>
      </c>
      <c r="L183" s="2">
        <f t="shared" si="66"/>
        <v>169</v>
      </c>
      <c r="M183" s="17">
        <f t="shared" si="67"/>
        <v>169</v>
      </c>
      <c r="N183" s="12">
        <f t="shared" si="68"/>
        <v>1.0332615860000001</v>
      </c>
      <c r="O183" s="12">
        <f t="shared" ca="1" si="69"/>
        <v>1.124020732</v>
      </c>
      <c r="P183" s="17">
        <f t="shared" si="76"/>
        <v>0</v>
      </c>
      <c r="Q183" s="14">
        <f t="shared" ca="1" si="61"/>
        <v>744124.39199999999</v>
      </c>
      <c r="R183" s="21">
        <f t="shared" si="62"/>
        <v>0</v>
      </c>
      <c r="S183" s="14">
        <f t="shared" si="70"/>
        <v>0</v>
      </c>
      <c r="T183" s="4" t="str">
        <f>IF(P182&gt;0,VLOOKUP(P182,X$12:AG$150,10),T182)</f>
        <v>A+J=</v>
      </c>
      <c r="U183" s="33" t="e">
        <f>IF(P182&gt;0,VLOOKUP(P182,X$12:AG$150,11),U182)</f>
        <v>#REF!</v>
      </c>
      <c r="V183" s="33"/>
      <c r="W183" s="3"/>
      <c r="X183" s="139">
        <f>[2]Plan1!$A265</f>
        <v>44920</v>
      </c>
      <c r="AA183" s="1"/>
      <c r="AC183" s="125"/>
      <c r="AD183" s="125"/>
      <c r="AE183" s="125"/>
      <c r="AF183" s="3"/>
      <c r="AG183" s="11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112">
        <f t="shared" si="63"/>
        <v>44916</v>
      </c>
      <c r="B184" s="113">
        <f t="shared" ca="1" si="71"/>
        <v>6748856.1840000004</v>
      </c>
      <c r="C184" s="7">
        <f t="shared" si="64"/>
        <v>6000000</v>
      </c>
      <c r="D184" s="86">
        <f t="shared" si="75"/>
        <v>44915</v>
      </c>
      <c r="E184" s="84">
        <f ca="1">IF(D184&lt;$B$1,VLOOKUP(D184,[1]DI!$A$4:$B$15000,2,FALSE),0)</f>
        <v>0.13650000000000001</v>
      </c>
      <c r="F184" s="14">
        <f t="shared" ca="1" si="72"/>
        <v>1.00050788</v>
      </c>
      <c r="G184" s="14">
        <f ca="1">(TRUNC(PRODUCT($F$12:$F183),16))</f>
        <v>1.0883900256087</v>
      </c>
      <c r="H184" s="14">
        <f t="shared" si="73"/>
        <v>1</v>
      </c>
      <c r="I184" s="14">
        <f t="shared" ca="1" si="74"/>
        <v>1.08839003</v>
      </c>
      <c r="J184" s="13">
        <f t="shared" si="65"/>
        <v>0.05</v>
      </c>
      <c r="K184" s="33">
        <f>IF(P183&gt;0,VLOOKUP(P183,X$12:AG$150,2),K183)</f>
        <v>44670</v>
      </c>
      <c r="L184" s="2">
        <f t="shared" si="66"/>
        <v>170</v>
      </c>
      <c r="M184" s="17">
        <f t="shared" si="67"/>
        <v>170</v>
      </c>
      <c r="N184" s="12">
        <f t="shared" si="68"/>
        <v>1.0334616569999999</v>
      </c>
      <c r="O184" s="12">
        <f t="shared" ca="1" si="69"/>
        <v>1.1248093640000001</v>
      </c>
      <c r="P184" s="17">
        <f t="shared" si="76"/>
        <v>0</v>
      </c>
      <c r="Q184" s="14">
        <f t="shared" ca="1" si="61"/>
        <v>748856.18400000001</v>
      </c>
      <c r="R184" s="21">
        <f t="shared" si="62"/>
        <v>0</v>
      </c>
      <c r="S184" s="14">
        <f t="shared" si="70"/>
        <v>0</v>
      </c>
      <c r="T184" s="4" t="str">
        <f>IF(P183&gt;0,VLOOKUP(P183,X$12:AG$150,10),T183)</f>
        <v>A+J=</v>
      </c>
      <c r="U184" s="33" t="e">
        <f>IF(P183&gt;0,VLOOKUP(P183,X$12:AG$150,11),U183)</f>
        <v>#REF!</v>
      </c>
      <c r="V184" s="33"/>
      <c r="W184" s="3"/>
      <c r="X184" s="139">
        <f>[2]Plan1!$A266</f>
        <v>44927</v>
      </c>
      <c r="AA184" s="1"/>
      <c r="AC184" s="125"/>
      <c r="AD184" s="125"/>
      <c r="AE184" s="125"/>
      <c r="AF184" s="3"/>
      <c r="AG184" s="11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112">
        <f t="shared" si="63"/>
        <v>44917</v>
      </c>
      <c r="B185" s="113">
        <f t="shared" ca="1" si="71"/>
        <v>6753591.2340000002</v>
      </c>
      <c r="C185" s="7">
        <f t="shared" si="64"/>
        <v>6000000</v>
      </c>
      <c r="D185" s="86">
        <f t="shared" si="75"/>
        <v>44916</v>
      </c>
      <c r="E185" s="84">
        <f ca="1">IF(D185&lt;$B$1,VLOOKUP(D185,[1]DI!$A$4:$B$15000,2,FALSE),0)</f>
        <v>0.13650000000000001</v>
      </c>
      <c r="F185" s="14">
        <f t="shared" ca="1" si="72"/>
        <v>1.00050788</v>
      </c>
      <c r="G185" s="14">
        <f ca="1">(TRUNC(PRODUCT($F$12:$F184),16))</f>
        <v>1.0889427971349099</v>
      </c>
      <c r="H185" s="14">
        <f t="shared" si="73"/>
        <v>1</v>
      </c>
      <c r="I185" s="14">
        <f t="shared" ca="1" si="74"/>
        <v>1.0889428000000001</v>
      </c>
      <c r="J185" s="13">
        <f t="shared" si="65"/>
        <v>0.05</v>
      </c>
      <c r="K185" s="33">
        <f>IF(P184&gt;0,VLOOKUP(P184,X$12:AG$150,2),K184)</f>
        <v>44670</v>
      </c>
      <c r="L185" s="2">
        <f t="shared" si="66"/>
        <v>171</v>
      </c>
      <c r="M185" s="17">
        <f t="shared" si="67"/>
        <v>171</v>
      </c>
      <c r="N185" s="12">
        <f t="shared" si="68"/>
        <v>1.0336617669999999</v>
      </c>
      <c r="O185" s="12">
        <f t="shared" ca="1" si="69"/>
        <v>1.1255985390000001</v>
      </c>
      <c r="P185" s="17">
        <f t="shared" si="76"/>
        <v>0</v>
      </c>
      <c r="Q185" s="14">
        <f t="shared" ca="1" si="61"/>
        <v>753591.23400000005</v>
      </c>
      <c r="R185" s="21">
        <f t="shared" si="62"/>
        <v>0</v>
      </c>
      <c r="S185" s="14">
        <f t="shared" si="70"/>
        <v>0</v>
      </c>
      <c r="T185" s="4" t="str">
        <f>IF(P184&gt;0,VLOOKUP(P184,X$12:AG$150,10),T184)</f>
        <v>A+J=</v>
      </c>
      <c r="U185" s="33" t="e">
        <f>IF(P184&gt;0,VLOOKUP(P184,X$12:AG$150,11),U184)</f>
        <v>#REF!</v>
      </c>
      <c r="V185" s="33"/>
      <c r="W185" s="3"/>
      <c r="X185" s="139">
        <f>[2]Plan1!$A267</f>
        <v>44977</v>
      </c>
      <c r="AA185" s="1"/>
      <c r="AC185" s="125"/>
      <c r="AD185" s="125"/>
      <c r="AE185" s="125"/>
      <c r="AF185" s="3"/>
      <c r="AG185" s="11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112">
        <f t="shared" si="63"/>
        <v>44918</v>
      </c>
      <c r="B186" s="113">
        <f t="shared" ca="1" si="71"/>
        <v>6758329.5959999999</v>
      </c>
      <c r="C186" s="7">
        <f t="shared" si="64"/>
        <v>6000000</v>
      </c>
      <c r="D186" s="86">
        <f t="shared" si="75"/>
        <v>44917</v>
      </c>
      <c r="E186" s="84">
        <f ca="1">IF(D186&lt;$B$1,VLOOKUP(D186,[1]DI!$A$4:$B$15000,2,FALSE),0)</f>
        <v>0.13650000000000001</v>
      </c>
      <c r="F186" s="14">
        <f t="shared" ca="1" si="72"/>
        <v>1.00050788</v>
      </c>
      <c r="G186" s="14">
        <f ca="1">(TRUNC(PRODUCT($F$12:$F185),16))</f>
        <v>1.08949584940271</v>
      </c>
      <c r="H186" s="14">
        <f t="shared" si="73"/>
        <v>1</v>
      </c>
      <c r="I186" s="14">
        <f t="shared" ca="1" si="74"/>
        <v>1.08949585</v>
      </c>
      <c r="J186" s="13">
        <f t="shared" si="65"/>
        <v>0.05</v>
      </c>
      <c r="K186" s="33">
        <f>IF(P185&gt;0,VLOOKUP(P185,X$12:AG$150,2),K185)</f>
        <v>44670</v>
      </c>
      <c r="L186" s="2">
        <f t="shared" si="66"/>
        <v>172</v>
      </c>
      <c r="M186" s="17">
        <f t="shared" si="67"/>
        <v>172</v>
      </c>
      <c r="N186" s="12">
        <f t="shared" si="68"/>
        <v>1.0338619149999999</v>
      </c>
      <c r="O186" s="12">
        <f t="shared" ca="1" si="69"/>
        <v>1.126388266</v>
      </c>
      <c r="P186" s="17">
        <f t="shared" si="76"/>
        <v>0</v>
      </c>
      <c r="Q186" s="14">
        <f t="shared" ca="1" si="61"/>
        <v>758329.59600000002</v>
      </c>
      <c r="R186" s="21">
        <f t="shared" si="62"/>
        <v>0</v>
      </c>
      <c r="S186" s="14">
        <f t="shared" si="70"/>
        <v>0</v>
      </c>
      <c r="T186" s="4" t="str">
        <f>IF(P185&gt;0,VLOOKUP(P185,X$12:AG$150,10),T185)</f>
        <v>A+J=</v>
      </c>
      <c r="U186" s="33" t="e">
        <f>IF(P185&gt;0,VLOOKUP(P185,X$12:AG$150,11),U185)</f>
        <v>#REF!</v>
      </c>
      <c r="V186" s="33"/>
      <c r="W186" s="3"/>
      <c r="X186" s="139">
        <f>[2]Plan1!$A268</f>
        <v>44978</v>
      </c>
      <c r="AA186" s="1"/>
      <c r="AC186" s="125"/>
      <c r="AD186" s="125"/>
      <c r="AE186" s="125"/>
      <c r="AF186" s="3"/>
      <c r="AG186" s="11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112">
        <f t="shared" si="63"/>
        <v>44921</v>
      </c>
      <c r="B187" s="113">
        <f t="shared" ca="1" si="71"/>
        <v>6763071.2819999997</v>
      </c>
      <c r="C187" s="7">
        <f t="shared" si="64"/>
        <v>6000000</v>
      </c>
      <c r="D187" s="86">
        <f t="shared" si="75"/>
        <v>44918</v>
      </c>
      <c r="E187" s="84">
        <f ca="1">IF(D187&lt;$B$1,VLOOKUP(D187,[1]DI!$A$4:$B$15000,2,FALSE),0)</f>
        <v>0.13650000000000001</v>
      </c>
      <c r="F187" s="14">
        <f t="shared" ca="1" si="72"/>
        <v>1.00050788</v>
      </c>
      <c r="G187" s="14">
        <f ca="1">(TRUNC(PRODUCT($F$12:$F186),16))</f>
        <v>1.0900491825547101</v>
      </c>
      <c r="H187" s="14">
        <f t="shared" si="73"/>
        <v>1</v>
      </c>
      <c r="I187" s="14">
        <f t="shared" ca="1" si="74"/>
        <v>1.0900491800000001</v>
      </c>
      <c r="J187" s="13">
        <f t="shared" si="65"/>
        <v>0.05</v>
      </c>
      <c r="K187" s="33">
        <f>IF(P186&gt;0,VLOOKUP(P186,X$12:AG$150,2),K186)</f>
        <v>44670</v>
      </c>
      <c r="L187" s="2">
        <f t="shared" si="66"/>
        <v>173</v>
      </c>
      <c r="M187" s="17">
        <f t="shared" si="67"/>
        <v>173</v>
      </c>
      <c r="N187" s="12">
        <f t="shared" si="68"/>
        <v>1.0340621029999999</v>
      </c>
      <c r="O187" s="12">
        <f t="shared" ca="1" si="69"/>
        <v>1.127178547</v>
      </c>
      <c r="P187" s="17">
        <f t="shared" si="76"/>
        <v>0</v>
      </c>
      <c r="Q187" s="14">
        <f t="shared" ca="1" si="61"/>
        <v>763071.28200000001</v>
      </c>
      <c r="R187" s="21">
        <f t="shared" si="62"/>
        <v>0</v>
      </c>
      <c r="S187" s="14">
        <f t="shared" si="70"/>
        <v>0</v>
      </c>
      <c r="T187" s="4" t="str">
        <f>IF(P186&gt;0,VLOOKUP(P186,X$12:AG$150,10),T186)</f>
        <v>A+J=</v>
      </c>
      <c r="U187" s="33" t="e">
        <f>IF(P186&gt;0,VLOOKUP(P186,X$12:AG$150,11),U186)</f>
        <v>#REF!</v>
      </c>
      <c r="V187" s="33"/>
      <c r="W187" s="3"/>
      <c r="X187" s="139">
        <f>[2]Plan1!$A269</f>
        <v>45023</v>
      </c>
      <c r="AA187" s="1"/>
      <c r="AC187" s="125"/>
      <c r="AD187" s="125"/>
      <c r="AE187" s="125"/>
      <c r="AF187" s="3"/>
      <c r="AG187" s="11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112">
        <f t="shared" si="63"/>
        <v>44922</v>
      </c>
      <c r="B188" s="113">
        <f t="shared" ca="1" si="71"/>
        <v>6767816.352</v>
      </c>
      <c r="C188" s="7">
        <f t="shared" si="64"/>
        <v>6000000</v>
      </c>
      <c r="D188" s="86">
        <f t="shared" si="75"/>
        <v>44921</v>
      </c>
      <c r="E188" s="84">
        <f ca="1">IF(D188&lt;$B$1,VLOOKUP(D188,[1]DI!$A$4:$B$15000,2,FALSE),0)</f>
        <v>0.13650000000000001</v>
      </c>
      <c r="F188" s="14">
        <f t="shared" ca="1" si="72"/>
        <v>1.00050788</v>
      </c>
      <c r="G188" s="14">
        <f ca="1">(TRUNC(PRODUCT($F$12:$F187),16))</f>
        <v>1.0906027967335501</v>
      </c>
      <c r="H188" s="14">
        <f t="shared" si="73"/>
        <v>1</v>
      </c>
      <c r="I188" s="14">
        <f t="shared" ca="1" si="74"/>
        <v>1.0906028000000001</v>
      </c>
      <c r="J188" s="13">
        <f t="shared" si="65"/>
        <v>0.05</v>
      </c>
      <c r="K188" s="33">
        <f>IF(P187&gt;0,VLOOKUP(P187,X$12:AG$150,2),K187)</f>
        <v>44670</v>
      </c>
      <c r="L188" s="2">
        <f t="shared" si="66"/>
        <v>174</v>
      </c>
      <c r="M188" s="17">
        <f t="shared" si="67"/>
        <v>174</v>
      </c>
      <c r="N188" s="12">
        <f t="shared" si="68"/>
        <v>1.0342623289999999</v>
      </c>
      <c r="O188" s="12">
        <f t="shared" ca="1" si="69"/>
        <v>1.127969392</v>
      </c>
      <c r="P188" s="17">
        <f t="shared" si="76"/>
        <v>0</v>
      </c>
      <c r="Q188" s="14">
        <f t="shared" ca="1" si="61"/>
        <v>767816.35199999996</v>
      </c>
      <c r="R188" s="21">
        <f t="shared" si="62"/>
        <v>0</v>
      </c>
      <c r="S188" s="14">
        <f t="shared" si="70"/>
        <v>0</v>
      </c>
      <c r="T188" s="4" t="str">
        <f>IF(P187&gt;0,VLOOKUP(P187,X$12:AG$150,10),T187)</f>
        <v>A+J=</v>
      </c>
      <c r="U188" s="33" t="e">
        <f>IF(P187&gt;0,VLOOKUP(P187,X$12:AG$150,11),U187)</f>
        <v>#REF!</v>
      </c>
      <c r="V188" s="33"/>
      <c r="W188" s="3"/>
      <c r="X188" s="139">
        <f>[2]Plan1!$A270</f>
        <v>45037</v>
      </c>
      <c r="AA188" s="1"/>
      <c r="AC188" s="125"/>
      <c r="AD188" s="125"/>
      <c r="AE188" s="125"/>
      <c r="AF188" s="3"/>
      <c r="AG188" s="11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ht="15.75" x14ac:dyDescent="0.25">
      <c r="A189" s="180">
        <f t="shared" si="63"/>
        <v>44923</v>
      </c>
      <c r="B189" s="181">
        <f t="shared" ca="1" si="71"/>
        <v>6772564.6739999996</v>
      </c>
      <c r="C189" s="182">
        <f t="shared" si="64"/>
        <v>6000000</v>
      </c>
      <c r="D189" s="183">
        <f t="shared" si="75"/>
        <v>44922</v>
      </c>
      <c r="E189" s="184">
        <f ca="1">IF(D189&lt;$B$1,VLOOKUP(D189,[1]DI!$A$4:$B$15000,2,FALSE),0)</f>
        <v>0.13650000000000001</v>
      </c>
      <c r="F189" s="185">
        <f t="shared" ca="1" si="72"/>
        <v>1.00050788</v>
      </c>
      <c r="G189" s="185">
        <f ca="1">(TRUNC(PRODUCT($F$12:$F188),16))</f>
        <v>1.09115669208195</v>
      </c>
      <c r="H189" s="185">
        <f t="shared" si="73"/>
        <v>1</v>
      </c>
      <c r="I189" s="185">
        <f t="shared" ca="1" si="74"/>
        <v>1.09115669</v>
      </c>
      <c r="J189" s="184">
        <f t="shared" si="65"/>
        <v>0.05</v>
      </c>
      <c r="K189" s="183">
        <f>IF(P188&gt;0,VLOOKUP(P188,X$12:AG$150,2),K188)</f>
        <v>44670</v>
      </c>
      <c r="L189" s="186">
        <f t="shared" si="66"/>
        <v>175</v>
      </c>
      <c r="M189" s="187">
        <f t="shared" si="67"/>
        <v>175</v>
      </c>
      <c r="N189" s="188">
        <f t="shared" si="68"/>
        <v>1.034462593</v>
      </c>
      <c r="O189" s="188">
        <f t="shared" ca="1" si="69"/>
        <v>1.128760779</v>
      </c>
      <c r="P189" s="187">
        <f t="shared" si="76"/>
        <v>0</v>
      </c>
      <c r="Q189" s="185">
        <f t="shared" ca="1" si="61"/>
        <v>772564.674</v>
      </c>
      <c r="R189" s="189">
        <f ca="1">W196</f>
        <v>0.44296365474619309</v>
      </c>
      <c r="S189" s="200">
        <f t="shared" ca="1" si="70"/>
        <v>2657781.9284771602</v>
      </c>
      <c r="T189" s="190" t="str">
        <f>IF(P188&gt;0,VLOOKUP(P188,X$12:AG$150,10),T188)</f>
        <v>A+J=</v>
      </c>
      <c r="U189" s="183" t="e">
        <f>IF(P188&gt;0,VLOOKUP(P188,X$12:AG$150,11),U188)</f>
        <v>#REF!</v>
      </c>
      <c r="V189" s="191" t="s">
        <v>2</v>
      </c>
      <c r="W189" s="192">
        <v>44923</v>
      </c>
      <c r="X189" s="139">
        <f>[2]Plan1!$A271</f>
        <v>45047</v>
      </c>
      <c r="AA189" s="1"/>
      <c r="AC189" s="125"/>
      <c r="AD189" s="125"/>
      <c r="AE189" s="125"/>
      <c r="AF189" s="3"/>
      <c r="AG189" s="11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ht="15" x14ac:dyDescent="0.15">
      <c r="A190" s="112">
        <f t="shared" si="63"/>
        <v>44924</v>
      </c>
      <c r="B190" s="113">
        <f t="shared" ca="1" si="71"/>
        <v>3775211.5502861696</v>
      </c>
      <c r="C190" s="7">
        <f t="shared" ca="1" si="64"/>
        <v>3342218.0715228398</v>
      </c>
      <c r="D190" s="86">
        <f t="shared" si="75"/>
        <v>44923</v>
      </c>
      <c r="E190" s="84">
        <f ca="1">IF(D190&lt;$B$1,VLOOKUP(D190,[1]DI!$A$4:$B$15000,2,FALSE),0)</f>
        <v>0.13650000000000001</v>
      </c>
      <c r="F190" s="14">
        <f t="shared" ca="1" si="72"/>
        <v>1.00050788</v>
      </c>
      <c r="G190" s="14">
        <f ca="1">(TRUNC(PRODUCT($F$12:$F189),16))</f>
        <v>1.0917108687427199</v>
      </c>
      <c r="H190" s="14">
        <f t="shared" si="73"/>
        <v>1</v>
      </c>
      <c r="I190" s="14">
        <f t="shared" ca="1" si="74"/>
        <v>1.09171087</v>
      </c>
      <c r="J190" s="13">
        <f t="shared" si="65"/>
        <v>0.05</v>
      </c>
      <c r="K190" s="33">
        <f>IF(P189&gt;0,VLOOKUP(P189,X$12:AG$150,2),K189)</f>
        <v>44670</v>
      </c>
      <c r="L190" s="2">
        <f t="shared" si="66"/>
        <v>176</v>
      </c>
      <c r="M190" s="17">
        <f t="shared" si="67"/>
        <v>176</v>
      </c>
      <c r="N190" s="12">
        <f t="shared" si="68"/>
        <v>1.034662897</v>
      </c>
      <c r="O190" s="12">
        <f t="shared" ca="1" si="69"/>
        <v>1.129552731</v>
      </c>
      <c r="P190" s="17">
        <f t="shared" si="76"/>
        <v>0</v>
      </c>
      <c r="Q190" s="14">
        <f t="shared" ca="1" si="61"/>
        <v>432993.47876332997</v>
      </c>
      <c r="R190" s="21">
        <f t="shared" si="62"/>
        <v>0</v>
      </c>
      <c r="S190" s="14">
        <f t="shared" si="70"/>
        <v>0</v>
      </c>
      <c r="T190" s="4" t="str">
        <f>IF(P189&gt;0,VLOOKUP(P189,X$12:AG$150,10),T189)</f>
        <v>A+J=</v>
      </c>
      <c r="U190" s="33" t="e">
        <f>IF(P189&gt;0,VLOOKUP(P189,X$12:AG$150,11),U189)</f>
        <v>#REF!</v>
      </c>
      <c r="V190" s="191" t="s">
        <v>67</v>
      </c>
      <c r="W190" s="193">
        <f>C189</f>
        <v>6000000</v>
      </c>
      <c r="X190" s="139">
        <f>[2]Plan1!$A272</f>
        <v>45085</v>
      </c>
      <c r="AA190" s="1"/>
      <c r="AC190" s="125"/>
      <c r="AD190" s="125"/>
      <c r="AE190" s="125"/>
      <c r="AF190" s="3"/>
      <c r="AG190" s="11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ht="15" x14ac:dyDescent="0.15">
      <c r="A191" s="112">
        <f t="shared" si="63"/>
        <v>44925</v>
      </c>
      <c r="B191" s="113">
        <f t="shared" ca="1" si="71"/>
        <v>3777860.2781611597</v>
      </c>
      <c r="C191" s="7">
        <f t="shared" ca="1" si="64"/>
        <v>3342218.0715228398</v>
      </c>
      <c r="D191" s="86">
        <f t="shared" si="75"/>
        <v>44924</v>
      </c>
      <c r="E191" s="84">
        <f ca="1">IF(D191&lt;$B$1,VLOOKUP(D191,[1]DI!$A$4:$B$15000,2,FALSE),0)</f>
        <v>0.13650000000000001</v>
      </c>
      <c r="F191" s="14">
        <f t="shared" ca="1" si="72"/>
        <v>1.00050788</v>
      </c>
      <c r="G191" s="14">
        <f ca="1">(TRUNC(PRODUCT($F$12:$F190),16))</f>
        <v>1.0922653268587399</v>
      </c>
      <c r="H191" s="14">
        <f t="shared" si="73"/>
        <v>1</v>
      </c>
      <c r="I191" s="14">
        <f t="shared" ca="1" si="74"/>
        <v>1.09226533</v>
      </c>
      <c r="J191" s="13">
        <f t="shared" si="65"/>
        <v>0.05</v>
      </c>
      <c r="K191" s="33">
        <f>IF(P190&gt;0,VLOOKUP(P190,X$12:AG$150,2),K190)</f>
        <v>44670</v>
      </c>
      <c r="L191" s="2">
        <f t="shared" si="66"/>
        <v>177</v>
      </c>
      <c r="M191" s="17">
        <f t="shared" si="67"/>
        <v>177</v>
      </c>
      <c r="N191" s="12">
        <f t="shared" si="68"/>
        <v>1.0348632390000001</v>
      </c>
      <c r="O191" s="12">
        <f t="shared" ca="1" si="69"/>
        <v>1.130345237</v>
      </c>
      <c r="P191" s="17">
        <f t="shared" si="76"/>
        <v>0</v>
      </c>
      <c r="Q191" s="14">
        <f t="shared" ca="1" si="61"/>
        <v>435642.20663832</v>
      </c>
      <c r="R191" s="21">
        <f t="shared" si="62"/>
        <v>0</v>
      </c>
      <c r="S191" s="14">
        <f t="shared" si="70"/>
        <v>0</v>
      </c>
      <c r="T191" s="4" t="str">
        <f>IF(P190&gt;0,VLOOKUP(P190,X$12:AG$150,10),T190)</f>
        <v>A+J=</v>
      </c>
      <c r="U191" s="33" t="e">
        <f>IF(P190&gt;0,VLOOKUP(P190,X$12:AG$150,11),U190)</f>
        <v>#REF!</v>
      </c>
      <c r="V191" s="191" t="s">
        <v>41</v>
      </c>
      <c r="W191" s="193">
        <f ca="1">Q189</f>
        <v>772564.674</v>
      </c>
      <c r="X191" s="139">
        <f>[2]Plan1!$A273</f>
        <v>45176</v>
      </c>
      <c r="AA191" s="1"/>
      <c r="AC191" s="125"/>
      <c r="AD191" s="125"/>
      <c r="AE191" s="125"/>
      <c r="AF191" s="3"/>
      <c r="AG191" s="11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ht="15" x14ac:dyDescent="0.15">
      <c r="A192" s="112">
        <f t="shared" si="63"/>
        <v>44928</v>
      </c>
      <c r="B192" s="113">
        <f t="shared" ca="1" si="71"/>
        <v>3780510.8609671798</v>
      </c>
      <c r="C192" s="7">
        <f t="shared" ca="1" si="64"/>
        <v>3342218.0715228398</v>
      </c>
      <c r="D192" s="86">
        <f t="shared" si="75"/>
        <v>44925</v>
      </c>
      <c r="E192" s="84">
        <f ca="1">IF(D192&lt;$B$1,VLOOKUP(D192,[1]DI!$A$4:$B$15000,2,FALSE),0)</f>
        <v>0.13650000000000001</v>
      </c>
      <c r="F192" s="14">
        <f t="shared" ca="1" si="72"/>
        <v>1.00050788</v>
      </c>
      <c r="G192" s="14">
        <f ca="1">(TRUNC(PRODUCT($F$12:$F191),16))</f>
        <v>1.0928200665729499</v>
      </c>
      <c r="H192" s="14">
        <f t="shared" si="73"/>
        <v>1</v>
      </c>
      <c r="I192" s="14">
        <f t="shared" ca="1" si="74"/>
        <v>1.0928200699999999</v>
      </c>
      <c r="J192" s="13">
        <f t="shared" si="65"/>
        <v>0.05</v>
      </c>
      <c r="K192" s="33">
        <f>IF(P191&gt;0,VLOOKUP(P191,X$12:AG$150,2),K191)</f>
        <v>44670</v>
      </c>
      <c r="L192" s="2">
        <f t="shared" si="66"/>
        <v>178</v>
      </c>
      <c r="M192" s="17">
        <f t="shared" si="67"/>
        <v>178</v>
      </c>
      <c r="N192" s="12">
        <f t="shared" si="68"/>
        <v>1.0350636200000001</v>
      </c>
      <c r="O192" s="12">
        <f t="shared" ca="1" si="69"/>
        <v>1.131138298</v>
      </c>
      <c r="P192" s="17">
        <f t="shared" si="76"/>
        <v>0</v>
      </c>
      <c r="Q192" s="14">
        <f t="shared" ca="1" si="61"/>
        <v>438292.78944433999</v>
      </c>
      <c r="R192" s="21">
        <f t="shared" si="62"/>
        <v>0</v>
      </c>
      <c r="S192" s="14">
        <f t="shared" si="70"/>
        <v>0</v>
      </c>
      <c r="T192" s="4" t="str">
        <f>IF(P191&gt;0,VLOOKUP(P191,X$12:AG$150,10),T191)</f>
        <v>A+J=</v>
      </c>
      <c r="U192" s="33" t="e">
        <f>IF(P191&gt;0,VLOOKUP(P191,X$12:AG$150,11),U191)</f>
        <v>#REF!</v>
      </c>
      <c r="V192" s="191" t="s">
        <v>68</v>
      </c>
      <c r="W192" s="194">
        <f ca="1">O189</f>
        <v>1.128760779</v>
      </c>
      <c r="X192" s="139">
        <f>[2]Plan1!$A274</f>
        <v>45211</v>
      </c>
      <c r="AA192" s="1"/>
      <c r="AC192" s="125"/>
      <c r="AD192" s="125"/>
      <c r="AE192" s="125"/>
      <c r="AF192" s="3"/>
      <c r="AG192" s="11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5" x14ac:dyDescent="0.2">
      <c r="A193" s="112">
        <f t="shared" si="63"/>
        <v>44929</v>
      </c>
      <c r="B193" s="114">
        <f t="shared" ca="1" si="71"/>
        <v>3783163.2953620097</v>
      </c>
      <c r="C193" s="103">
        <f t="shared" ca="1" si="64"/>
        <v>3342218.0715228398</v>
      </c>
      <c r="D193" s="86">
        <f t="shared" si="75"/>
        <v>44928</v>
      </c>
      <c r="E193" s="84">
        <f ca="1">IF(D193&lt;$B$1,VLOOKUP(D193,[1]DI!$A$4:$B$15000,2,FALSE),0)</f>
        <v>0.13650000000000001</v>
      </c>
      <c r="F193" s="105">
        <f t="shared" ca="1" si="72"/>
        <v>1.00050788</v>
      </c>
      <c r="G193" s="105">
        <f ca="1">(TRUNC(PRODUCT($F$12:$F192),16))</f>
        <v>1.0933750880283599</v>
      </c>
      <c r="H193" s="105">
        <f t="shared" si="73"/>
        <v>1</v>
      </c>
      <c r="I193" s="105">
        <f t="shared" ca="1" si="74"/>
        <v>1.0933750900000001</v>
      </c>
      <c r="J193" s="104">
        <f t="shared" si="65"/>
        <v>0.05</v>
      </c>
      <c r="K193" s="106">
        <f>IF(P192&gt;0,VLOOKUP(P192,X$12:AG$150,2),K192)</f>
        <v>44670</v>
      </c>
      <c r="L193" s="107">
        <f t="shared" si="66"/>
        <v>179</v>
      </c>
      <c r="M193" s="108">
        <f t="shared" si="67"/>
        <v>179</v>
      </c>
      <c r="N193" s="12">
        <f t="shared" si="68"/>
        <v>1.0352640399999999</v>
      </c>
      <c r="O193" s="12">
        <f t="shared" ca="1" si="69"/>
        <v>1.1319319130000001</v>
      </c>
      <c r="P193" s="108">
        <f t="shared" si="76"/>
        <v>0</v>
      </c>
      <c r="Q193" s="14">
        <f t="shared" ca="1" si="61"/>
        <v>440945.22383917001</v>
      </c>
      <c r="R193" s="109">
        <f t="shared" si="62"/>
        <v>0</v>
      </c>
      <c r="S193" s="14">
        <f t="shared" si="70"/>
        <v>0</v>
      </c>
      <c r="T193" s="110" t="str">
        <f>IF(P192&gt;0,VLOOKUP(P192,X$12:AG$150,10),T192)</f>
        <v>A+J=</v>
      </c>
      <c r="U193" s="106" t="e">
        <f>IF(P192&gt;0,VLOOKUP(P192,X$12:AG$150,11),U192)</f>
        <v>#REF!</v>
      </c>
      <c r="V193" s="191" t="s">
        <v>74</v>
      </c>
      <c r="W193" s="195">
        <v>1</v>
      </c>
      <c r="X193" s="139">
        <f>[2]Plan1!$A275</f>
        <v>45232</v>
      </c>
      <c r="AA193" s="1"/>
      <c r="AC193" s="125"/>
      <c r="AD193" s="125"/>
      <c r="AE193" s="125"/>
      <c r="AF193" s="3"/>
      <c r="AG193" s="11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ht="15" x14ac:dyDescent="0.15">
      <c r="A194" s="112">
        <f t="shared" si="63"/>
        <v>44930</v>
      </c>
      <c r="B194" s="113">
        <f t="shared" ca="1" si="71"/>
        <v>3785817.5846878798</v>
      </c>
      <c r="C194" s="7">
        <f t="shared" ca="1" si="64"/>
        <v>3342218.0715228398</v>
      </c>
      <c r="D194" s="86">
        <f t="shared" si="75"/>
        <v>44929</v>
      </c>
      <c r="E194" s="84">
        <f ca="1">IF(D194&lt;$B$1,VLOOKUP(D194,[1]DI!$A$4:$B$15000,2,FALSE),0)</f>
        <v>0.13650000000000001</v>
      </c>
      <c r="F194" s="14">
        <f t="shared" ca="1" si="72"/>
        <v>1.00050788</v>
      </c>
      <c r="G194" s="14">
        <f ca="1">(TRUNC(PRODUCT($F$12:$F193),16))</f>
        <v>1.09393039136807</v>
      </c>
      <c r="H194" s="14">
        <f t="shared" si="73"/>
        <v>1</v>
      </c>
      <c r="I194" s="14">
        <f t="shared" ca="1" si="74"/>
        <v>1.0939303899999999</v>
      </c>
      <c r="J194" s="13">
        <f t="shared" si="65"/>
        <v>0.05</v>
      </c>
      <c r="K194" s="33">
        <f>IF(P193&gt;0,VLOOKUP(P193,X$12:AG$150,2),K193)</f>
        <v>44670</v>
      </c>
      <c r="L194" s="2">
        <f t="shared" si="66"/>
        <v>180</v>
      </c>
      <c r="M194" s="17">
        <f t="shared" si="67"/>
        <v>180</v>
      </c>
      <c r="N194" s="12">
        <f t="shared" si="68"/>
        <v>1.0354644989999999</v>
      </c>
      <c r="O194" s="12">
        <f t="shared" ca="1" si="69"/>
        <v>1.1327260830000001</v>
      </c>
      <c r="P194" s="17">
        <f t="shared" si="76"/>
        <v>0</v>
      </c>
      <c r="Q194" s="14">
        <f t="shared" ca="1" si="61"/>
        <v>443599.51316504</v>
      </c>
      <c r="R194" s="21">
        <f t="shared" si="62"/>
        <v>0</v>
      </c>
      <c r="S194" s="14">
        <f t="shared" si="70"/>
        <v>0</v>
      </c>
      <c r="T194" s="4" t="str">
        <f>IF(P193&gt;0,VLOOKUP(P193,X$12:AG$150,10),T193)</f>
        <v>A+J=</v>
      </c>
      <c r="U194" s="33" t="e">
        <f>IF(P193&gt;0,VLOOKUP(P193,X$12:AG$150,11),U193)</f>
        <v>#REF!</v>
      </c>
      <c r="V194" s="191" t="s">
        <v>69</v>
      </c>
      <c r="W194" s="196">
        <v>3000000</v>
      </c>
      <c r="X194" s="139">
        <f>[2]Plan1!$A276</f>
        <v>45245</v>
      </c>
      <c r="AA194" s="1"/>
      <c r="AC194" s="125"/>
      <c r="AD194" s="125"/>
      <c r="AE194" s="125"/>
      <c r="AF194" s="22"/>
      <c r="AG194" s="23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ht="15" x14ac:dyDescent="0.15">
      <c r="A195" s="112">
        <f t="shared" si="63"/>
        <v>44931</v>
      </c>
      <c r="B195" s="113">
        <f t="shared" ca="1" si="71"/>
        <v>3788473.7623669496</v>
      </c>
      <c r="C195" s="7">
        <f t="shared" ca="1" si="64"/>
        <v>3342218.0715228398</v>
      </c>
      <c r="D195" s="86">
        <f t="shared" si="75"/>
        <v>44930</v>
      </c>
      <c r="E195" s="84">
        <f ca="1">IF(D195&lt;$B$1,VLOOKUP(D195,[1]DI!$A$4:$B$15000,2,FALSE),0)</f>
        <v>0.13650000000000001</v>
      </c>
      <c r="F195" s="14">
        <f t="shared" ca="1" si="72"/>
        <v>1.00050788</v>
      </c>
      <c r="G195" s="14">
        <f ca="1">(TRUNC(PRODUCT($F$12:$F194),16))</f>
        <v>1.09448597673523</v>
      </c>
      <c r="H195" s="14">
        <f t="shared" si="73"/>
        <v>1</v>
      </c>
      <c r="I195" s="14">
        <f t="shared" ca="1" si="74"/>
        <v>1.09448598</v>
      </c>
      <c r="J195" s="13">
        <f t="shared" si="65"/>
        <v>0.05</v>
      </c>
      <c r="K195" s="33">
        <f>IF(P194&gt;0,VLOOKUP(P194,X$12:AG$150,2),K194)</f>
        <v>44670</v>
      </c>
      <c r="L195" s="2">
        <f t="shared" si="66"/>
        <v>181</v>
      </c>
      <c r="M195" s="17">
        <f t="shared" si="67"/>
        <v>181</v>
      </c>
      <c r="N195" s="12">
        <f t="shared" si="68"/>
        <v>1.0356649959999999</v>
      </c>
      <c r="O195" s="12">
        <f t="shared" ca="1" si="69"/>
        <v>1.133520818</v>
      </c>
      <c r="P195" s="17">
        <f t="shared" si="76"/>
        <v>0</v>
      </c>
      <c r="Q195" s="14">
        <f t="shared" ca="1" si="61"/>
        <v>446255.69084410998</v>
      </c>
      <c r="R195" s="21">
        <f t="shared" si="62"/>
        <v>0</v>
      </c>
      <c r="S195" s="14">
        <f t="shared" si="70"/>
        <v>0</v>
      </c>
      <c r="T195" s="4" t="str">
        <f>IF(P194&gt;0,VLOOKUP(P194,X$12:AG$150,10),T194)</f>
        <v>A+J=</v>
      </c>
      <c r="U195" s="33" t="e">
        <f>IF(P194&gt;0,VLOOKUP(P194,X$12:AG$150,11),U194)</f>
        <v>#REF!</v>
      </c>
      <c r="V195" s="191" t="s">
        <v>70</v>
      </c>
      <c r="W195" s="197">
        <f>W194/W193</f>
        <v>3000000</v>
      </c>
      <c r="X195" s="139">
        <f>[2]Plan1!$A277</f>
        <v>45285</v>
      </c>
      <c r="AA195" s="1"/>
      <c r="AC195" s="125"/>
      <c r="AD195" s="125"/>
      <c r="AE195" s="125"/>
      <c r="AF195" s="3"/>
      <c r="AG195" s="11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ht="15" x14ac:dyDescent="0.15">
      <c r="A196" s="112">
        <f t="shared" si="63"/>
        <v>44932</v>
      </c>
      <c r="B196" s="113">
        <f t="shared" ca="1" si="71"/>
        <v>3791131.7648970899</v>
      </c>
      <c r="C196" s="7">
        <f t="shared" ca="1" si="64"/>
        <v>3342218.0715228398</v>
      </c>
      <c r="D196" s="86">
        <f t="shared" si="75"/>
        <v>44931</v>
      </c>
      <c r="E196" s="84">
        <f ca="1">IF(D196&lt;$B$1,VLOOKUP(D196,[1]DI!$A$4:$B$15000,2,FALSE),0)</f>
        <v>0.13650000000000001</v>
      </c>
      <c r="F196" s="14">
        <f t="shared" ca="1" si="72"/>
        <v>1.00050788</v>
      </c>
      <c r="G196" s="14">
        <f ca="1">(TRUNC(PRODUCT($F$12:$F195),16))</f>
        <v>1.0950418442731</v>
      </c>
      <c r="H196" s="14">
        <f t="shared" si="73"/>
        <v>1</v>
      </c>
      <c r="I196" s="14">
        <f t="shared" ca="1" si="74"/>
        <v>1.0950418399999999</v>
      </c>
      <c r="J196" s="13">
        <f t="shared" si="65"/>
        <v>0.05</v>
      </c>
      <c r="K196" s="33">
        <f>IF(P195&gt;0,VLOOKUP(P195,X$12:AG$150,2),K195)</f>
        <v>44670</v>
      </c>
      <c r="L196" s="2">
        <f t="shared" si="66"/>
        <v>182</v>
      </c>
      <c r="M196" s="17">
        <f t="shared" si="67"/>
        <v>182</v>
      </c>
      <c r="N196" s="12">
        <f t="shared" si="68"/>
        <v>1.0358655329999999</v>
      </c>
      <c r="O196" s="12">
        <f t="shared" ca="1" si="69"/>
        <v>1.1343160990000001</v>
      </c>
      <c r="P196" s="17">
        <f t="shared" si="76"/>
        <v>0</v>
      </c>
      <c r="Q196" s="14">
        <f t="shared" ca="1" si="61"/>
        <v>448913.69337425003</v>
      </c>
      <c r="R196" s="21">
        <f t="shared" si="62"/>
        <v>0</v>
      </c>
      <c r="S196" s="14">
        <f t="shared" si="70"/>
        <v>0</v>
      </c>
      <c r="T196" s="4" t="str">
        <f>IF(P195&gt;0,VLOOKUP(P195,X$12:AG$150,10),T195)</f>
        <v>A+J=</v>
      </c>
      <c r="U196" s="33" t="e">
        <f>IF(P195&gt;0,VLOOKUP(P195,X$12:AG$150,11),U195)</f>
        <v>#REF!</v>
      </c>
      <c r="V196" s="191" t="s">
        <v>71</v>
      </c>
      <c r="W196" s="198">
        <f ca="1">W195/(W190*W192)</f>
        <v>0.44296365474619309</v>
      </c>
      <c r="X196" s="139">
        <f>[2]Plan1!$A278</f>
        <v>45292</v>
      </c>
      <c r="AA196" s="1"/>
      <c r="AC196" s="125"/>
      <c r="AD196" s="125"/>
      <c r="AE196" s="125"/>
      <c r="AF196" s="3"/>
      <c r="AG196" s="11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ht="15" x14ac:dyDescent="0.15">
      <c r="A197" s="112">
        <f t="shared" si="63"/>
        <v>44935</v>
      </c>
      <c r="B197" s="113">
        <f t="shared" ca="1" si="71"/>
        <v>3793791.6557804397</v>
      </c>
      <c r="C197" s="7">
        <f t="shared" ca="1" si="64"/>
        <v>3342218.0715228398</v>
      </c>
      <c r="D197" s="86">
        <f t="shared" si="75"/>
        <v>44932</v>
      </c>
      <c r="E197" s="84">
        <f ca="1">IF(D197&lt;$B$1,VLOOKUP(D197,[1]DI!$A$4:$B$15000,2,FALSE),0)</f>
        <v>0.13650000000000001</v>
      </c>
      <c r="F197" s="14">
        <f t="shared" ca="1" si="72"/>
        <v>1.00050788</v>
      </c>
      <c r="G197" s="14">
        <f ca="1">(TRUNC(PRODUCT($F$12:$F196),16))</f>
        <v>1.0955979941249701</v>
      </c>
      <c r="H197" s="14">
        <f t="shared" si="73"/>
        <v>1</v>
      </c>
      <c r="I197" s="14">
        <f t="shared" ca="1" si="74"/>
        <v>1.0955979899999999</v>
      </c>
      <c r="J197" s="13">
        <f t="shared" si="65"/>
        <v>0.05</v>
      </c>
      <c r="K197" s="33">
        <f>IF(P196&gt;0,VLOOKUP(P196,X$12:AG$150,2),K196)</f>
        <v>44670</v>
      </c>
      <c r="L197" s="2">
        <f t="shared" si="66"/>
        <v>183</v>
      </c>
      <c r="M197" s="17">
        <f t="shared" si="67"/>
        <v>183</v>
      </c>
      <c r="N197" s="12">
        <f t="shared" si="68"/>
        <v>1.036066108</v>
      </c>
      <c r="O197" s="12">
        <f t="shared" ca="1" si="69"/>
        <v>1.135111945</v>
      </c>
      <c r="P197" s="17">
        <f t="shared" si="76"/>
        <v>0</v>
      </c>
      <c r="Q197" s="14">
        <f t="shared" ca="1" si="61"/>
        <v>451573.58425760001</v>
      </c>
      <c r="R197" s="21">
        <f t="shared" si="62"/>
        <v>0</v>
      </c>
      <c r="S197" s="14">
        <f t="shared" si="70"/>
        <v>0</v>
      </c>
      <c r="T197" s="4" t="str">
        <f>IF(P196&gt;0,VLOOKUP(P196,X$12:AG$150,10),T196)</f>
        <v>A+J=</v>
      </c>
      <c r="U197" s="33" t="e">
        <f>IF(P196&gt;0,VLOOKUP(P196,X$12:AG$150,11),U196)</f>
        <v>#REF!</v>
      </c>
      <c r="V197" s="191" t="s">
        <v>42</v>
      </c>
      <c r="W197" s="193">
        <f ca="1">TRUNC(W190*W196,8)</f>
        <v>2657781.9284771602</v>
      </c>
      <c r="X197" s="139">
        <f>[2]Plan1!$A279</f>
        <v>45334</v>
      </c>
      <c r="AA197" s="1"/>
      <c r="AC197" s="125"/>
      <c r="AD197" s="125"/>
      <c r="AE197" s="125"/>
      <c r="AF197" s="22"/>
      <c r="AG197" s="23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ht="15" x14ac:dyDescent="0.15">
      <c r="A198" s="112">
        <f t="shared" si="63"/>
        <v>44936</v>
      </c>
      <c r="B198" s="113">
        <f t="shared" ca="1" si="71"/>
        <v>3796453.4417014299</v>
      </c>
      <c r="C198" s="7">
        <f t="shared" ca="1" si="64"/>
        <v>3342218.0715228398</v>
      </c>
      <c r="D198" s="86">
        <f t="shared" si="75"/>
        <v>44935</v>
      </c>
      <c r="E198" s="84">
        <f ca="1">IF(D198&lt;$B$1,VLOOKUP(D198,[1]DI!$A$4:$B$15000,2,FALSE),0)</f>
        <v>0.13650000000000001</v>
      </c>
      <c r="F198" s="14">
        <f t="shared" ca="1" si="72"/>
        <v>1.00050788</v>
      </c>
      <c r="G198" s="14">
        <f ca="1">(TRUNC(PRODUCT($F$12:$F197),16))</f>
        <v>1.09615442643422</v>
      </c>
      <c r="H198" s="14">
        <f t="shared" si="73"/>
        <v>1</v>
      </c>
      <c r="I198" s="14">
        <f t="shared" ca="1" si="74"/>
        <v>1.0961544299999999</v>
      </c>
      <c r="J198" s="13">
        <f t="shared" si="65"/>
        <v>0.05</v>
      </c>
      <c r="K198" s="33">
        <f>IF(P197&gt;0,VLOOKUP(P197,X$12:AG$150,2),K197)</f>
        <v>44670</v>
      </c>
      <c r="L198" s="2">
        <f t="shared" si="66"/>
        <v>184</v>
      </c>
      <c r="M198" s="17">
        <f t="shared" si="67"/>
        <v>184</v>
      </c>
      <c r="N198" s="12">
        <f t="shared" si="68"/>
        <v>1.0362667219999999</v>
      </c>
      <c r="O198" s="12">
        <f t="shared" ca="1" si="69"/>
        <v>1.135908358</v>
      </c>
      <c r="P198" s="17">
        <f t="shared" si="76"/>
        <v>0</v>
      </c>
      <c r="Q198" s="14">
        <f t="shared" ca="1" si="61"/>
        <v>454235.37017859</v>
      </c>
      <c r="R198" s="21">
        <f t="shared" si="62"/>
        <v>0</v>
      </c>
      <c r="S198" s="14">
        <f t="shared" si="70"/>
        <v>0</v>
      </c>
      <c r="T198" s="4" t="str">
        <f>IF(P197&gt;0,VLOOKUP(P197,X$12:AG$150,10),T197)</f>
        <v>A+J=</v>
      </c>
      <c r="U198" s="33" t="e">
        <f>IF(P197&gt;0,VLOOKUP(P197,X$12:AG$150,11),U197)</f>
        <v>#REF!</v>
      </c>
      <c r="V198" s="191" t="s">
        <v>41</v>
      </c>
      <c r="W198" s="199">
        <f ca="1">TRUNC((W192-1)*W197,8)</f>
        <v>342218.07152284001</v>
      </c>
      <c r="X198" s="139">
        <f>[2]Plan1!$A280</f>
        <v>45335</v>
      </c>
      <c r="AA198" s="1"/>
      <c r="AC198" s="125"/>
      <c r="AD198" s="125"/>
      <c r="AE198" s="125"/>
      <c r="AF198" s="3"/>
      <c r="AG198" s="11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ht="15" x14ac:dyDescent="0.15">
      <c r="A199" s="112">
        <f t="shared" si="63"/>
        <v>44937</v>
      </c>
      <c r="B199" s="113">
        <f t="shared" ca="1" si="71"/>
        <v>3799117.0491312798</v>
      </c>
      <c r="C199" s="7">
        <f t="shared" ca="1" si="64"/>
        <v>3342218.0715228398</v>
      </c>
      <c r="D199" s="86">
        <f t="shared" si="75"/>
        <v>44936</v>
      </c>
      <c r="E199" s="84">
        <f ca="1">IF(D199&lt;$B$1,VLOOKUP(D199,[1]DI!$A$4:$B$15000,2,FALSE),0)</f>
        <v>0.13650000000000001</v>
      </c>
      <c r="F199" s="14">
        <f t="shared" ca="1" si="72"/>
        <v>1.00050788</v>
      </c>
      <c r="G199" s="14">
        <f ca="1">(TRUNC(PRODUCT($F$12:$F198),16))</f>
        <v>1.09671114134432</v>
      </c>
      <c r="H199" s="14">
        <f t="shared" si="73"/>
        <v>1</v>
      </c>
      <c r="I199" s="14">
        <f t="shared" ca="1" si="74"/>
        <v>1.09671114</v>
      </c>
      <c r="J199" s="13">
        <f t="shared" si="65"/>
        <v>0.05</v>
      </c>
      <c r="K199" s="33">
        <f>IF(P198&gt;0,VLOOKUP(P198,X$12:AG$150,2),K198)</f>
        <v>44670</v>
      </c>
      <c r="L199" s="2">
        <f t="shared" si="66"/>
        <v>185</v>
      </c>
      <c r="M199" s="17">
        <f t="shared" si="67"/>
        <v>185</v>
      </c>
      <c r="N199" s="12">
        <f t="shared" si="68"/>
        <v>1.036467375</v>
      </c>
      <c r="O199" s="12">
        <f t="shared" ca="1" si="69"/>
        <v>1.136705316</v>
      </c>
      <c r="P199" s="17">
        <f t="shared" si="76"/>
        <v>0</v>
      </c>
      <c r="Q199" s="14">
        <f t="shared" ca="1" si="61"/>
        <v>456898.97760843998</v>
      </c>
      <c r="R199" s="21">
        <f t="shared" si="62"/>
        <v>0</v>
      </c>
      <c r="S199" s="14">
        <f t="shared" si="70"/>
        <v>0</v>
      </c>
      <c r="T199" s="4" t="str">
        <f>IF(P198&gt;0,VLOOKUP(P198,X$12:AG$150,10),T198)</f>
        <v>A+J=</v>
      </c>
      <c r="U199" s="33" t="e">
        <f>IF(P198&gt;0,VLOOKUP(P198,X$12:AG$150,11),U198)</f>
        <v>#REF!</v>
      </c>
      <c r="V199" s="191" t="s">
        <v>72</v>
      </c>
      <c r="W199" s="193">
        <f ca="1">W197+W198</f>
        <v>3000000</v>
      </c>
      <c r="X199" s="139">
        <f>[2]Plan1!$A281</f>
        <v>45380</v>
      </c>
      <c r="AA199" s="1"/>
      <c r="AC199" s="125"/>
      <c r="AD199" s="125"/>
      <c r="AE199" s="125"/>
      <c r="AF199" s="3"/>
      <c r="AG199" s="11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ht="15" x14ac:dyDescent="0.15">
      <c r="A200" s="112">
        <f t="shared" si="63"/>
        <v>44938</v>
      </c>
      <c r="B200" s="113">
        <f t="shared" ca="1" si="71"/>
        <v>3801782.5515987696</v>
      </c>
      <c r="C200" s="7">
        <f t="shared" ca="1" si="64"/>
        <v>3342218.0715228398</v>
      </c>
      <c r="D200" s="86">
        <f t="shared" si="75"/>
        <v>44937</v>
      </c>
      <c r="E200" s="84">
        <f ca="1">IF(D200&lt;$B$1,VLOOKUP(D200,[1]DI!$A$4:$B$15000,2,FALSE),0)</f>
        <v>0.13650000000000001</v>
      </c>
      <c r="F200" s="14">
        <f t="shared" ca="1" si="72"/>
        <v>1.00050788</v>
      </c>
      <c r="G200" s="14">
        <f ca="1">(TRUNC(PRODUCT($F$12:$F199),16))</f>
        <v>1.0972681389987899</v>
      </c>
      <c r="H200" s="14">
        <f t="shared" si="73"/>
        <v>1</v>
      </c>
      <c r="I200" s="14">
        <f t="shared" ca="1" si="74"/>
        <v>1.0972681399999999</v>
      </c>
      <c r="J200" s="13">
        <f t="shared" si="65"/>
        <v>0.05</v>
      </c>
      <c r="K200" s="33">
        <f>IF(P199&gt;0,VLOOKUP(P199,X$12:AG$150,2),K199)</f>
        <v>44670</v>
      </c>
      <c r="L200" s="2">
        <f t="shared" si="66"/>
        <v>186</v>
      </c>
      <c r="M200" s="17">
        <f t="shared" si="67"/>
        <v>186</v>
      </c>
      <c r="N200" s="12">
        <f t="shared" si="68"/>
        <v>1.0366680660000001</v>
      </c>
      <c r="O200" s="12">
        <f t="shared" ca="1" si="69"/>
        <v>1.1375028410000001</v>
      </c>
      <c r="P200" s="17">
        <f t="shared" si="76"/>
        <v>0</v>
      </c>
      <c r="Q200" s="14">
        <f t="shared" ca="1" si="61"/>
        <v>459564.48007593001</v>
      </c>
      <c r="R200" s="21">
        <f t="shared" si="62"/>
        <v>0</v>
      </c>
      <c r="S200" s="14">
        <f t="shared" si="70"/>
        <v>0</v>
      </c>
      <c r="T200" s="4" t="str">
        <f>IF(P199&gt;0,VLOOKUP(P199,X$12:AG$150,10),T199)</f>
        <v>A+J=</v>
      </c>
      <c r="U200" s="33" t="e">
        <f>IF(P199&gt;0,VLOOKUP(P199,X$12:AG$150,11),U199)</f>
        <v>#REF!</v>
      </c>
      <c r="V200" s="191" t="s">
        <v>52</v>
      </c>
      <c r="W200" s="193">
        <f ca="1">W199*W193</f>
        <v>3000000</v>
      </c>
      <c r="X200" s="139">
        <f>[2]Plan1!$A282</f>
        <v>45403</v>
      </c>
      <c r="AA200" s="1"/>
      <c r="AC200" s="125"/>
      <c r="AD200" s="125"/>
      <c r="AE200" s="125"/>
      <c r="AF200" s="3"/>
      <c r="AG200" s="11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ht="15" x14ac:dyDescent="0.15">
      <c r="A201" s="112">
        <f t="shared" si="63"/>
        <v>44939</v>
      </c>
      <c r="B201" s="113">
        <f t="shared" ca="1" si="71"/>
        <v>3804449.9156817198</v>
      </c>
      <c r="C201" s="7">
        <f t="shared" ca="1" si="64"/>
        <v>3342218.0715228398</v>
      </c>
      <c r="D201" s="86">
        <f t="shared" si="75"/>
        <v>44938</v>
      </c>
      <c r="E201" s="84">
        <f ca="1">IF(D201&lt;$B$1,VLOOKUP(D201,[1]DI!$A$4:$B$15000,2,FALSE),0)</f>
        <v>0.13650000000000001</v>
      </c>
      <c r="F201" s="14">
        <f t="shared" ca="1" si="72"/>
        <v>1.00050788</v>
      </c>
      <c r="G201" s="14">
        <f ca="1">(TRUNC(PRODUCT($F$12:$F200),16))</f>
        <v>1.09782541954122</v>
      </c>
      <c r="H201" s="14">
        <f t="shared" si="73"/>
        <v>1</v>
      </c>
      <c r="I201" s="14">
        <f t="shared" ca="1" si="74"/>
        <v>1.0978254199999999</v>
      </c>
      <c r="J201" s="13">
        <f t="shared" si="65"/>
        <v>0.05</v>
      </c>
      <c r="K201" s="33">
        <f>IF(P200&gt;0,VLOOKUP(P200,X$12:AG$150,2),K200)</f>
        <v>44670</v>
      </c>
      <c r="L201" s="2">
        <f t="shared" si="66"/>
        <v>187</v>
      </c>
      <c r="M201" s="17">
        <f t="shared" si="67"/>
        <v>187</v>
      </c>
      <c r="N201" s="12">
        <f t="shared" si="68"/>
        <v>1.0368687969999999</v>
      </c>
      <c r="O201" s="12">
        <f t="shared" ca="1" si="69"/>
        <v>1.1383009230000001</v>
      </c>
      <c r="P201" s="17">
        <f t="shared" si="76"/>
        <v>0</v>
      </c>
      <c r="Q201" s="14">
        <f t="shared" ca="1" si="61"/>
        <v>462231.84415888001</v>
      </c>
      <c r="R201" s="21">
        <f t="shared" si="62"/>
        <v>0</v>
      </c>
      <c r="S201" s="14">
        <f t="shared" si="70"/>
        <v>0</v>
      </c>
      <c r="T201" s="4" t="str">
        <f>IF(P200&gt;0,VLOOKUP(P200,X$12:AG$150,10),T200)</f>
        <v>A+J=</v>
      </c>
      <c r="U201" s="33" t="e">
        <f>IF(P200&gt;0,VLOOKUP(P200,X$12:AG$150,11),U200)</f>
        <v>#REF!</v>
      </c>
      <c r="V201" s="191" t="s">
        <v>73</v>
      </c>
      <c r="W201" s="193">
        <f ca="1">W190-W197</f>
        <v>3342218.0715228398</v>
      </c>
      <c r="X201" s="139">
        <f>[2]Plan1!$A283</f>
        <v>45413</v>
      </c>
      <c r="AA201" s="1"/>
      <c r="AB201" s="26"/>
      <c r="AC201" s="125"/>
      <c r="AD201" s="125"/>
      <c r="AE201" s="125"/>
      <c r="AF201" s="3"/>
      <c r="AG201" s="11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112">
        <f t="shared" si="63"/>
        <v>44942</v>
      </c>
      <c r="B202" s="113">
        <f t="shared" ca="1" si="71"/>
        <v>3807119.1346957097</v>
      </c>
      <c r="C202" s="7">
        <f t="shared" ca="1" si="64"/>
        <v>3342218.0715228398</v>
      </c>
      <c r="D202" s="86">
        <f t="shared" si="75"/>
        <v>44939</v>
      </c>
      <c r="E202" s="84">
        <f ca="1">IF(D202&lt;$B$1,VLOOKUP(D202,[1]DI!$A$4:$B$15000,2,FALSE),0)</f>
        <v>0.13650000000000001</v>
      </c>
      <c r="F202" s="14">
        <f t="shared" ca="1" si="72"/>
        <v>1.00050788</v>
      </c>
      <c r="G202" s="14">
        <f ca="1">(TRUNC(PRODUCT($F$12:$F201),16))</f>
        <v>1.0983829831153</v>
      </c>
      <c r="H202" s="14">
        <f t="shared" si="73"/>
        <v>1</v>
      </c>
      <c r="I202" s="14">
        <f t="shared" ca="1" si="74"/>
        <v>1.09838298</v>
      </c>
      <c r="J202" s="13">
        <f t="shared" si="65"/>
        <v>0.05</v>
      </c>
      <c r="K202" s="33">
        <f>IF(P201&gt;0,VLOOKUP(P201,X$12:AG$150,2),K201)</f>
        <v>44670</v>
      </c>
      <c r="L202" s="2">
        <f t="shared" si="66"/>
        <v>188</v>
      </c>
      <c r="M202" s="17">
        <f t="shared" si="67"/>
        <v>188</v>
      </c>
      <c r="N202" s="12">
        <f t="shared" si="68"/>
        <v>1.037069566</v>
      </c>
      <c r="O202" s="12">
        <f t="shared" ca="1" si="69"/>
        <v>1.13909956</v>
      </c>
      <c r="P202" s="17">
        <f t="shared" si="76"/>
        <v>0</v>
      </c>
      <c r="Q202" s="14">
        <f t="shared" ca="1" si="61"/>
        <v>464901.06317287002</v>
      </c>
      <c r="R202" s="21">
        <f t="shared" si="62"/>
        <v>0</v>
      </c>
      <c r="S202" s="14">
        <f t="shared" si="70"/>
        <v>0</v>
      </c>
      <c r="T202" s="4" t="str">
        <f>IF(P201&gt;0,VLOOKUP(P201,X$12:AG$150,10),T201)</f>
        <v>A+J=</v>
      </c>
      <c r="U202" s="33" t="e">
        <f>IF(P201&gt;0,VLOOKUP(P201,X$12:AG$150,11),U201)</f>
        <v>#REF!</v>
      </c>
      <c r="V202" s="33"/>
      <c r="W202" s="3"/>
      <c r="X202" s="139">
        <f>[2]Plan1!$A284</f>
        <v>45442</v>
      </c>
      <c r="AA202" s="1"/>
      <c r="AB202" s="26"/>
      <c r="AC202" s="125"/>
      <c r="AD202" s="125"/>
      <c r="AE202" s="125"/>
      <c r="AF202" s="3"/>
      <c r="AG202" s="11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ht="15" x14ac:dyDescent="0.25">
      <c r="A203" s="112">
        <f t="shared" si="63"/>
        <v>44943</v>
      </c>
      <c r="B203" s="113">
        <f t="shared" ca="1" si="71"/>
        <v>3809790.2587739998</v>
      </c>
      <c r="C203" s="7">
        <f t="shared" ca="1" si="64"/>
        <v>3342218.0715228398</v>
      </c>
      <c r="D203" s="86">
        <f t="shared" si="75"/>
        <v>44942</v>
      </c>
      <c r="E203" s="84">
        <f ca="1">IF(D203&lt;$B$1,VLOOKUP(D203,[1]DI!$A$4:$B$15000,2,FALSE),0)</f>
        <v>0.13650000000000001</v>
      </c>
      <c r="F203" s="14">
        <f t="shared" ca="1" si="72"/>
        <v>1.00050788</v>
      </c>
      <c r="G203" s="14">
        <f ca="1">(TRUNC(PRODUCT($F$12:$F202),16))</f>
        <v>1.09894082986476</v>
      </c>
      <c r="H203" s="14">
        <f t="shared" si="73"/>
        <v>1</v>
      </c>
      <c r="I203" s="14">
        <f t="shared" ca="1" si="74"/>
        <v>1.0989408300000001</v>
      </c>
      <c r="J203" s="13">
        <f t="shared" si="65"/>
        <v>0.05</v>
      </c>
      <c r="K203" s="33">
        <f>IF(P202&gt;0,VLOOKUP(P202,X$12:AG$150,2),K202)</f>
        <v>44670</v>
      </c>
      <c r="L203" s="2">
        <f t="shared" si="66"/>
        <v>189</v>
      </c>
      <c r="M203" s="17">
        <f t="shared" si="67"/>
        <v>189</v>
      </c>
      <c r="N203" s="12">
        <f t="shared" si="68"/>
        <v>1.0372703750000001</v>
      </c>
      <c r="O203" s="12">
        <f t="shared" ca="1" si="69"/>
        <v>1.139898767</v>
      </c>
      <c r="P203" s="17">
        <f t="shared" si="76"/>
        <v>0</v>
      </c>
      <c r="Q203" s="14">
        <f t="shared" ca="1" si="61"/>
        <v>467572.18725115998</v>
      </c>
      <c r="R203" s="21">
        <f t="shared" si="62"/>
        <v>0</v>
      </c>
      <c r="S203" s="14">
        <f t="shared" si="70"/>
        <v>0</v>
      </c>
      <c r="T203" s="4" t="str">
        <f>IF(P202&gt;0,VLOOKUP(P202,X$12:AG$150,10),T202)</f>
        <v>A+J=</v>
      </c>
      <c r="U203" s="33" t="e">
        <f>IF(P202&gt;0,VLOOKUP(P202,X$12:AG$150,11),U202)</f>
        <v>#REF!</v>
      </c>
      <c r="V203" s="201" t="s">
        <v>75</v>
      </c>
      <c r="W203" s="202">
        <f ca="1">B189</f>
        <v>6772564.6739999996</v>
      </c>
      <c r="X203" s="139">
        <f>[2]Plan1!$A285</f>
        <v>45542</v>
      </c>
      <c r="AA203" s="1"/>
      <c r="AB203" s="26"/>
      <c r="AC203" s="125"/>
      <c r="AD203" s="125"/>
      <c r="AE203" s="125"/>
      <c r="AF203" s="3"/>
      <c r="AG203" s="11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ht="15" x14ac:dyDescent="0.25">
      <c r="A204" s="112">
        <f t="shared" si="63"/>
        <v>44944</v>
      </c>
      <c r="B204" s="113">
        <f t="shared" ca="1" si="71"/>
        <v>3812463.2411255296</v>
      </c>
      <c r="C204" s="7">
        <f t="shared" ca="1" si="64"/>
        <v>3342218.0715228398</v>
      </c>
      <c r="D204" s="86">
        <f t="shared" si="75"/>
        <v>44943</v>
      </c>
      <c r="E204" s="84">
        <f ca="1">IF(D204&lt;$B$1,VLOOKUP(D204,[1]DI!$A$4:$B$15000,2,FALSE),0)</f>
        <v>0.13650000000000001</v>
      </c>
      <c r="F204" s="14">
        <f t="shared" ca="1" si="72"/>
        <v>1.00050788</v>
      </c>
      <c r="G204" s="14">
        <f ca="1">(TRUNC(PRODUCT($F$12:$F203),16))</f>
        <v>1.0994989599334299</v>
      </c>
      <c r="H204" s="14">
        <f t="shared" si="73"/>
        <v>1</v>
      </c>
      <c r="I204" s="14">
        <f t="shared" ca="1" si="74"/>
        <v>1.09949896</v>
      </c>
      <c r="J204" s="13">
        <f t="shared" si="65"/>
        <v>0.05</v>
      </c>
      <c r="K204" s="33">
        <f>IF(P203&gt;0,VLOOKUP(P203,X$12:AG$150,2),K203)</f>
        <v>44670</v>
      </c>
      <c r="L204" s="2">
        <f t="shared" si="66"/>
        <v>190</v>
      </c>
      <c r="M204" s="17">
        <f t="shared" si="67"/>
        <v>190</v>
      </c>
      <c r="N204" s="12">
        <f t="shared" si="68"/>
        <v>1.037471222</v>
      </c>
      <c r="O204" s="12">
        <f t="shared" ca="1" si="69"/>
        <v>1.1406985300000001</v>
      </c>
      <c r="P204" s="17">
        <f t="shared" si="76"/>
        <v>0</v>
      </c>
      <c r="Q204" s="14">
        <f t="shared" ref="Q204:Q256" ca="1" si="77">TRUNC(((O204-1)*C204),8)</f>
        <v>470245.16960268997</v>
      </c>
      <c r="R204" s="21">
        <f t="shared" ref="R204:R266" si="78">IF($P204&gt;0,VLOOKUP($P204,$X$12:$AD$150,7),0)</f>
        <v>0</v>
      </c>
      <c r="S204" s="14">
        <f t="shared" si="70"/>
        <v>0</v>
      </c>
      <c r="T204" s="4" t="str">
        <f>IF(P203&gt;0,VLOOKUP(P203,X$12:AG$150,10),T203)</f>
        <v>A+J=</v>
      </c>
      <c r="U204" s="33" t="e">
        <f>IF(P203&gt;0,VLOOKUP(P203,X$12:AG$150,11),U203)</f>
        <v>#REF!</v>
      </c>
      <c r="V204" s="201" t="s">
        <v>11</v>
      </c>
      <c r="W204" s="202">
        <f ca="1">W197</f>
        <v>2657781.9284771602</v>
      </c>
      <c r="X204" s="139">
        <f>[2]Plan1!$A286</f>
        <v>45577</v>
      </c>
      <c r="AA204" s="1"/>
      <c r="AB204" s="26"/>
      <c r="AC204" s="125"/>
      <c r="AD204" s="125"/>
      <c r="AE204" s="125"/>
      <c r="AF204" s="3"/>
      <c r="AG204" s="11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ht="15" x14ac:dyDescent="0.25">
      <c r="A205" s="112">
        <f t="shared" ref="A205:A266" si="79">WORKDAY($A204,1,$X$166:$X$544)</f>
        <v>44945</v>
      </c>
      <c r="B205" s="113">
        <f t="shared" ca="1" si="71"/>
        <v>3815138.0850925399</v>
      </c>
      <c r="C205" s="7">
        <f t="shared" ref="C205:C256" ca="1" si="80">(C204-S204)</f>
        <v>3342218.0715228398</v>
      </c>
      <c r="D205" s="86">
        <f t="shared" si="75"/>
        <v>44944</v>
      </c>
      <c r="E205" s="84">
        <f ca="1">IF(D205&lt;$B$1,VLOOKUP(D205,[1]DI!$A$4:$B$15000,2,FALSE),0)</f>
        <v>0.13650000000000001</v>
      </c>
      <c r="F205" s="14">
        <f t="shared" ca="1" si="72"/>
        <v>1.00050788</v>
      </c>
      <c r="G205" s="14">
        <f ca="1">(TRUNC(PRODUCT($F$12:$F204),16))</f>
        <v>1.1000573734652099</v>
      </c>
      <c r="H205" s="14">
        <f t="shared" si="73"/>
        <v>1</v>
      </c>
      <c r="I205" s="14">
        <f t="shared" ca="1" si="74"/>
        <v>1.10005737</v>
      </c>
      <c r="J205" s="13">
        <f t="shared" ref="J205:J266" si="81">J204</f>
        <v>0.05</v>
      </c>
      <c r="K205" s="33">
        <f>IF(P204&gt;0,VLOOKUP(P204,X$12:AG$150,2),K204)</f>
        <v>44670</v>
      </c>
      <c r="L205" s="2">
        <f t="shared" ref="L205:L256" si="82">IF(A205&gt;K205,IF(NETWORKDAYS(K205,A205,$X$160:$X$544)-1=0,1,NETWORKDAYS(K205,A205,$X$160:$X$544)-1),0)</f>
        <v>191</v>
      </c>
      <c r="M205" s="17">
        <f t="shared" ref="M205:M256" si="83">IF(AND(L205=1,L204=1),1,IF(L205&gt;0,IF(L205=L204,L205+1,L205),0))</f>
        <v>191</v>
      </c>
      <c r="N205" s="12">
        <f t="shared" ref="N205:N256" si="84">ROUND((J205+1)^(M205/252),9)</f>
        <v>1.037672108</v>
      </c>
      <c r="O205" s="12">
        <f t="shared" ref="O205:O256" ca="1" si="85">ROUND(I205*N205,9)</f>
        <v>1.1414988500000001</v>
      </c>
      <c r="P205" s="17">
        <f t="shared" si="76"/>
        <v>0</v>
      </c>
      <c r="Q205" s="14">
        <f t="shared" ca="1" si="77"/>
        <v>472920.01356970001</v>
      </c>
      <c r="R205" s="21">
        <f t="shared" si="78"/>
        <v>0</v>
      </c>
      <c r="S205" s="14">
        <f t="shared" ref="S205:S256" si="86">IF(R205&gt;0,TRUNC(R205*C205,8),0)</f>
        <v>0</v>
      </c>
      <c r="T205" s="4" t="str">
        <f>IF(P204&gt;0,VLOOKUP(P204,X$12:AG$150,10),T204)</f>
        <v>A+J=</v>
      </c>
      <c r="U205" s="33" t="e">
        <f>IF(P204&gt;0,VLOOKUP(P204,X$12:AG$150,11),U204)</f>
        <v>#REF!</v>
      </c>
      <c r="V205" s="201" t="s">
        <v>76</v>
      </c>
      <c r="W205" s="202">
        <f ca="1">W198</f>
        <v>342218.07152284001</v>
      </c>
      <c r="X205" s="139">
        <f>[2]Plan1!$A287</f>
        <v>45598</v>
      </c>
      <c r="AA205" s="1"/>
      <c r="AB205" s="26"/>
      <c r="AC205" s="125"/>
      <c r="AD205" s="125"/>
      <c r="AE205" s="125"/>
      <c r="AF205" s="3"/>
      <c r="AG205" s="11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ht="15" x14ac:dyDescent="0.25">
      <c r="A206" s="112">
        <f t="shared" si="79"/>
        <v>44946</v>
      </c>
      <c r="B206" s="113">
        <f t="shared" ref="B206:B256" ca="1" si="87">IF(A206&lt;=TODAY(),C206+Q206,IF(AND(A206&gt;TODAY(),A206&lt;=$B$1),IF(VLOOKUP(TODAY(),$A$10:$E$5000,4,FALSE)=0,"n.d",C206+Q206),"n.d"))</f>
        <v>3817814.83078162</v>
      </c>
      <c r="C206" s="7">
        <f t="shared" ca="1" si="80"/>
        <v>3342218.0715228398</v>
      </c>
      <c r="D206" s="86">
        <f t="shared" si="75"/>
        <v>44945</v>
      </c>
      <c r="E206" s="84">
        <f ca="1">IF(D206&lt;$B$1,VLOOKUP(D206,[1]DI!$A$4:$B$15000,2,FALSE),0)</f>
        <v>0.13650000000000001</v>
      </c>
      <c r="F206" s="14">
        <f t="shared" ref="F206:F256" ca="1" si="88">ROUND(((1+E206)^(1/252)),8)</f>
        <v>1.00050788</v>
      </c>
      <c r="G206" s="14">
        <f ca="1">(TRUNC(PRODUCT($F$12:$F205),16))</f>
        <v>1.10061607060404</v>
      </c>
      <c r="H206" s="14">
        <f t="shared" ref="H206:H256" si="89">IF(P205&gt;0,G205,H205)</f>
        <v>1</v>
      </c>
      <c r="I206" s="14">
        <f t="shared" ref="I206:I256" ca="1" si="90">ROUND(G206/H206,8)</f>
        <v>1.1006160700000001</v>
      </c>
      <c r="J206" s="13">
        <f t="shared" si="81"/>
        <v>0.05</v>
      </c>
      <c r="K206" s="33">
        <f>IF(P205&gt;0,VLOOKUP(P205,X$12:AG$150,2),K205)</f>
        <v>44670</v>
      </c>
      <c r="L206" s="2">
        <f t="shared" si="82"/>
        <v>192</v>
      </c>
      <c r="M206" s="17">
        <f t="shared" si="83"/>
        <v>192</v>
      </c>
      <c r="N206" s="12">
        <f t="shared" si="84"/>
        <v>1.0378730329999999</v>
      </c>
      <c r="O206" s="12">
        <f t="shared" ca="1" si="85"/>
        <v>1.142299739</v>
      </c>
      <c r="P206" s="17">
        <f t="shared" si="76"/>
        <v>0</v>
      </c>
      <c r="Q206" s="14">
        <f t="shared" ca="1" si="77"/>
        <v>475596.75925877999</v>
      </c>
      <c r="R206" s="21">
        <f t="shared" si="78"/>
        <v>0</v>
      </c>
      <c r="S206" s="14">
        <f t="shared" si="86"/>
        <v>0</v>
      </c>
      <c r="T206" s="4" t="str">
        <f>IF(P205&gt;0,VLOOKUP(P205,X$12:AG$150,10),T205)</f>
        <v>A+J=</v>
      </c>
      <c r="U206" s="33" t="e">
        <f>IF(P205&gt;0,VLOOKUP(P205,X$12:AG$150,11),U205)</f>
        <v>#REF!</v>
      </c>
      <c r="V206" s="201" t="s">
        <v>77</v>
      </c>
      <c r="W206" s="202">
        <f ca="1">W203-W204-W205</f>
        <v>3772564.6739999996</v>
      </c>
      <c r="X206" s="139">
        <f>[2]Plan1!$A288</f>
        <v>45611</v>
      </c>
      <c r="AA206" s="1"/>
      <c r="AB206" s="26"/>
      <c r="AC206" s="125"/>
      <c r="AD206" s="125"/>
      <c r="AE206" s="125"/>
      <c r="AF206" s="3"/>
      <c r="AG206" s="11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ht="15" x14ac:dyDescent="0.25">
      <c r="A207" s="112">
        <f t="shared" si="79"/>
        <v>44949</v>
      </c>
      <c r="B207" s="113">
        <f t="shared" ca="1" si="87"/>
        <v>3820493.4414283899</v>
      </c>
      <c r="C207" s="7">
        <f t="shared" ca="1" si="80"/>
        <v>3342218.0715228398</v>
      </c>
      <c r="D207" s="86">
        <f t="shared" ref="D207:D266" si="91">WORKDAY($A207,-1,$X$160:$X$544)</f>
        <v>44946</v>
      </c>
      <c r="E207" s="84">
        <f ca="1">IF(D207&lt;$B$1,VLOOKUP(D207,[1]DI!$A$4:$B$15000,2,FALSE),0)</f>
        <v>0.13650000000000001</v>
      </c>
      <c r="F207" s="14">
        <f t="shared" ca="1" si="88"/>
        <v>1.00050788</v>
      </c>
      <c r="G207" s="14">
        <f ca="1">(TRUNC(PRODUCT($F$12:$F206),16))</f>
        <v>1.10117505149398</v>
      </c>
      <c r="H207" s="14">
        <f t="shared" si="89"/>
        <v>1</v>
      </c>
      <c r="I207" s="14">
        <f t="shared" ca="1" si="90"/>
        <v>1.1011750499999999</v>
      </c>
      <c r="J207" s="13">
        <f t="shared" si="81"/>
        <v>0.05</v>
      </c>
      <c r="K207" s="33">
        <f>IF(P206&gt;0,VLOOKUP(P206,X$12:AG$150,2),K206)</f>
        <v>44670</v>
      </c>
      <c r="L207" s="2">
        <f t="shared" si="82"/>
        <v>193</v>
      </c>
      <c r="M207" s="17">
        <f t="shared" si="83"/>
        <v>193</v>
      </c>
      <c r="N207" s="12">
        <f t="shared" si="84"/>
        <v>1.0380739969999999</v>
      </c>
      <c r="O207" s="12">
        <f t="shared" ca="1" si="85"/>
        <v>1.143101186</v>
      </c>
      <c r="P207" s="17">
        <f t="shared" ref="P207:P256" si="92">IF(VLOOKUP(A207,Y$12:AF$150,8)=VLOOKUP(A206,Y$12:AF$150,8),0,VLOOKUP(A207,Y$12:AF$150,8))</f>
        <v>0</v>
      </c>
      <c r="Q207" s="14">
        <f t="shared" ca="1" si="77"/>
        <v>478275.36990554997</v>
      </c>
      <c r="R207" s="21">
        <f t="shared" si="78"/>
        <v>0</v>
      </c>
      <c r="S207" s="14">
        <f t="shared" si="86"/>
        <v>0</v>
      </c>
      <c r="T207" s="4" t="str">
        <f>IF(P206&gt;0,VLOOKUP(P206,X$12:AG$150,10),T206)</f>
        <v>A+J=</v>
      </c>
      <c r="U207" s="33" t="e">
        <f>IF(P206&gt;0,VLOOKUP(P206,X$12:AG$150,11),U206)</f>
        <v>#REF!</v>
      </c>
      <c r="V207" s="201"/>
      <c r="W207" s="202"/>
      <c r="X207" s="139">
        <f>[2]Plan1!$A289</f>
        <v>45616</v>
      </c>
      <c r="AA207" s="1"/>
      <c r="AB207" s="26"/>
      <c r="AC207" s="125"/>
      <c r="AD207" s="125"/>
      <c r="AE207" s="125"/>
      <c r="AF207" s="3"/>
      <c r="AG207" s="11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ht="15" x14ac:dyDescent="0.25">
      <c r="A208" s="112">
        <f t="shared" si="79"/>
        <v>44950</v>
      </c>
      <c r="B208" s="113">
        <f t="shared" ca="1" si="87"/>
        <v>3823173.9504550197</v>
      </c>
      <c r="C208" s="7">
        <f t="shared" ca="1" si="80"/>
        <v>3342218.0715228398</v>
      </c>
      <c r="D208" s="86">
        <f t="shared" si="91"/>
        <v>44949</v>
      </c>
      <c r="E208" s="84">
        <f ca="1">IF(D208&lt;$B$1,VLOOKUP(D208,[1]DI!$A$4:$B$15000,2,FALSE),0)</f>
        <v>0.13650000000000001</v>
      </c>
      <c r="F208" s="14">
        <f t="shared" ca="1" si="88"/>
        <v>1.00050788</v>
      </c>
      <c r="G208" s="14">
        <f ca="1">(TRUNC(PRODUCT($F$12:$F207),16))</f>
        <v>1.10173431627913</v>
      </c>
      <c r="H208" s="14">
        <f t="shared" si="89"/>
        <v>1</v>
      </c>
      <c r="I208" s="14">
        <f t="shared" ca="1" si="90"/>
        <v>1.10173432</v>
      </c>
      <c r="J208" s="13">
        <f t="shared" si="81"/>
        <v>0.05</v>
      </c>
      <c r="K208" s="33">
        <f>IF(P207&gt;0,VLOOKUP(P207,X$12:AG$150,2),K207)</f>
        <v>44670</v>
      </c>
      <c r="L208" s="2">
        <f t="shared" si="82"/>
        <v>194</v>
      </c>
      <c r="M208" s="17">
        <f t="shared" si="83"/>
        <v>194</v>
      </c>
      <c r="N208" s="12">
        <f t="shared" si="84"/>
        <v>1.0382750000000001</v>
      </c>
      <c r="O208" s="12">
        <f t="shared" ca="1" si="85"/>
        <v>1.1439032010000001</v>
      </c>
      <c r="P208" s="17">
        <f t="shared" si="92"/>
        <v>0</v>
      </c>
      <c r="Q208" s="14">
        <f t="shared" ca="1" si="77"/>
        <v>480955.87893218</v>
      </c>
      <c r="R208" s="21">
        <f t="shared" si="78"/>
        <v>0</v>
      </c>
      <c r="S208" s="14">
        <f t="shared" si="86"/>
        <v>0</v>
      </c>
      <c r="T208" s="4" t="str">
        <f>IF(P207&gt;0,VLOOKUP(P207,X$12:AG$150,10),T207)</f>
        <v>A+J=</v>
      </c>
      <c r="U208" s="33" t="e">
        <f>IF(P207&gt;0,VLOOKUP(P207,X$12:AG$150,11),U207)</f>
        <v>#REF!</v>
      </c>
      <c r="V208" s="201" t="s">
        <v>78</v>
      </c>
      <c r="W208" s="202">
        <f>C189</f>
        <v>6000000</v>
      </c>
      <c r="X208" s="139">
        <f>[2]Plan1!$A290</f>
        <v>45651</v>
      </c>
      <c r="AA208" s="1"/>
      <c r="AB208" s="26"/>
      <c r="AC208" s="125"/>
      <c r="AD208" s="125"/>
      <c r="AE208" s="125"/>
      <c r="AF208" s="3"/>
      <c r="AG208" s="11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ht="15" x14ac:dyDescent="0.25">
      <c r="A209" s="112">
        <f t="shared" si="79"/>
        <v>44951</v>
      </c>
      <c r="B209" s="113">
        <f t="shared" ca="1" si="87"/>
        <v>3825856.3244393398</v>
      </c>
      <c r="C209" s="7">
        <f t="shared" ca="1" si="80"/>
        <v>3342218.0715228398</v>
      </c>
      <c r="D209" s="86">
        <f t="shared" si="91"/>
        <v>44950</v>
      </c>
      <c r="E209" s="84">
        <f ca="1">IF(D209&lt;$B$1,VLOOKUP(D209,[1]DI!$A$4:$B$15000,2,FALSE),0)</f>
        <v>0.13650000000000001</v>
      </c>
      <c r="F209" s="14">
        <f t="shared" ca="1" si="88"/>
        <v>1.00050788</v>
      </c>
      <c r="G209" s="14">
        <f ca="1">(TRUNC(PRODUCT($F$12:$F208),16))</f>
        <v>1.10229386510368</v>
      </c>
      <c r="H209" s="14">
        <f t="shared" si="89"/>
        <v>1</v>
      </c>
      <c r="I209" s="14">
        <f t="shared" ca="1" si="90"/>
        <v>1.10229387</v>
      </c>
      <c r="J209" s="13">
        <f t="shared" si="81"/>
        <v>0.05</v>
      </c>
      <c r="K209" s="33">
        <f>IF(P208&gt;0,VLOOKUP(P208,X$12:AG$150,2),K208)</f>
        <v>44670</v>
      </c>
      <c r="L209" s="2">
        <f t="shared" si="82"/>
        <v>195</v>
      </c>
      <c r="M209" s="17">
        <f t="shared" si="83"/>
        <v>195</v>
      </c>
      <c r="N209" s="12">
        <f t="shared" si="84"/>
        <v>1.038476041</v>
      </c>
      <c r="O209" s="12">
        <f t="shared" ca="1" si="85"/>
        <v>1.144705774</v>
      </c>
      <c r="P209" s="17">
        <f t="shared" si="92"/>
        <v>0</v>
      </c>
      <c r="Q209" s="14">
        <f t="shared" ca="1" si="77"/>
        <v>483638.25291649997</v>
      </c>
      <c r="R209" s="21">
        <f t="shared" si="78"/>
        <v>0</v>
      </c>
      <c r="S209" s="14">
        <f t="shared" si="86"/>
        <v>0</v>
      </c>
      <c r="T209" s="4" t="str">
        <f>IF(P208&gt;0,VLOOKUP(P208,X$12:AG$150,10),T208)</f>
        <v>A+J=</v>
      </c>
      <c r="U209" s="33" t="e">
        <f>IF(P208&gt;0,VLOOKUP(P208,X$12:AG$150,11),U208)</f>
        <v>#REF!</v>
      </c>
      <c r="V209" s="201" t="s">
        <v>79</v>
      </c>
      <c r="W209" s="202">
        <f ca="1">Q189</f>
        <v>772564.674</v>
      </c>
      <c r="X209" s="139">
        <f>[2]Plan1!$A291</f>
        <v>45658</v>
      </c>
      <c r="AA209" s="1"/>
      <c r="AB209" s="26"/>
      <c r="AC209" s="125"/>
      <c r="AD209" s="125"/>
      <c r="AE209" s="125"/>
      <c r="AF209" s="3"/>
      <c r="AG209" s="11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ht="15" x14ac:dyDescent="0.25">
      <c r="A210" s="112">
        <f t="shared" si="79"/>
        <v>44952</v>
      </c>
      <c r="B210" s="113">
        <f t="shared" ca="1" si="87"/>
        <v>3828540.5700657698</v>
      </c>
      <c r="C210" s="7">
        <f t="shared" ca="1" si="80"/>
        <v>3342218.0715228398</v>
      </c>
      <c r="D210" s="86">
        <f t="shared" si="91"/>
        <v>44951</v>
      </c>
      <c r="E210" s="84">
        <f ca="1">IF(D210&lt;$B$1,VLOOKUP(D210,[1]DI!$A$4:$B$15000,2,FALSE),0)</f>
        <v>0.13650000000000001</v>
      </c>
      <c r="F210" s="14">
        <f t="shared" ca="1" si="88"/>
        <v>1.00050788</v>
      </c>
      <c r="G210" s="14">
        <f ca="1">(TRUNC(PRODUCT($F$12:$F209),16))</f>
        <v>1.1028536981118899</v>
      </c>
      <c r="H210" s="14">
        <f t="shared" si="89"/>
        <v>1</v>
      </c>
      <c r="I210" s="14">
        <f t="shared" ca="1" si="90"/>
        <v>1.1028537</v>
      </c>
      <c r="J210" s="13">
        <f t="shared" si="81"/>
        <v>0.05</v>
      </c>
      <c r="K210" s="33">
        <f>IF(P209&gt;0,VLOOKUP(P209,X$12:AG$150,2),K209)</f>
        <v>44670</v>
      </c>
      <c r="L210" s="2">
        <f t="shared" si="82"/>
        <v>196</v>
      </c>
      <c r="M210" s="17">
        <f t="shared" si="83"/>
        <v>196</v>
      </c>
      <c r="N210" s="12">
        <f t="shared" si="84"/>
        <v>1.038677122</v>
      </c>
      <c r="O210" s="12">
        <f t="shared" ca="1" si="85"/>
        <v>1.145508907</v>
      </c>
      <c r="P210" s="17">
        <f t="shared" si="92"/>
        <v>0</v>
      </c>
      <c r="Q210" s="14">
        <f t="shared" ca="1" si="77"/>
        <v>486322.49854293</v>
      </c>
      <c r="R210" s="21">
        <f t="shared" si="78"/>
        <v>0</v>
      </c>
      <c r="S210" s="14">
        <f t="shared" si="86"/>
        <v>0</v>
      </c>
      <c r="T210" s="4" t="str">
        <f>IF(P209&gt;0,VLOOKUP(P209,X$12:AG$150,10),T209)</f>
        <v>A+J=</v>
      </c>
      <c r="U210" s="33" t="e">
        <f>IF(P209&gt;0,VLOOKUP(P209,X$12:AG$150,11),U209)</f>
        <v>#REF!</v>
      </c>
      <c r="V210" s="201" t="s">
        <v>75</v>
      </c>
      <c r="W210" s="202">
        <f ca="1">W208+W209</f>
        <v>6772564.6739999996</v>
      </c>
      <c r="X210" s="139">
        <f>[2]Plan1!$A292</f>
        <v>45719</v>
      </c>
      <c r="AA210" s="1"/>
      <c r="AB210" s="20"/>
      <c r="AC210" s="125"/>
      <c r="AD210" s="125"/>
      <c r="AE210" s="125"/>
      <c r="AF210" s="3"/>
      <c r="AG210" s="11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ht="15" x14ac:dyDescent="0.25">
      <c r="A211" s="112">
        <f t="shared" si="79"/>
        <v>44953</v>
      </c>
      <c r="B211" s="113">
        <f t="shared" ca="1" si="87"/>
        <v>3831226.7207565098</v>
      </c>
      <c r="C211" s="7">
        <f t="shared" ca="1" si="80"/>
        <v>3342218.0715228398</v>
      </c>
      <c r="D211" s="86">
        <f t="shared" si="91"/>
        <v>44952</v>
      </c>
      <c r="E211" s="84">
        <f ca="1">IF(D211&lt;$B$1,VLOOKUP(D211,[1]DI!$A$4:$B$15000,2,FALSE),0)</f>
        <v>0.13650000000000001</v>
      </c>
      <c r="F211" s="14">
        <f t="shared" ca="1" si="88"/>
        <v>1.00050788</v>
      </c>
      <c r="G211" s="14">
        <f ca="1">(TRUNC(PRODUCT($F$12:$F210),16))</f>
        <v>1.1034138154480899</v>
      </c>
      <c r="H211" s="14">
        <f t="shared" si="89"/>
        <v>1</v>
      </c>
      <c r="I211" s="14">
        <f t="shared" ca="1" si="90"/>
        <v>1.1034138200000001</v>
      </c>
      <c r="J211" s="13">
        <f t="shared" si="81"/>
        <v>0.05</v>
      </c>
      <c r="K211" s="33">
        <f>IF(P210&gt;0,VLOOKUP(P210,X$12:AG$150,2),K210)</f>
        <v>44670</v>
      </c>
      <c r="L211" s="2">
        <f t="shared" si="82"/>
        <v>197</v>
      </c>
      <c r="M211" s="17">
        <f t="shared" si="83"/>
        <v>197</v>
      </c>
      <c r="N211" s="12">
        <f t="shared" si="84"/>
        <v>1.038878242</v>
      </c>
      <c r="O211" s="12">
        <f t="shared" ca="1" si="85"/>
        <v>1.1463126100000001</v>
      </c>
      <c r="P211" s="17">
        <f t="shared" si="92"/>
        <v>0</v>
      </c>
      <c r="Q211" s="14">
        <f t="shared" ca="1" si="77"/>
        <v>489008.64923366997</v>
      </c>
      <c r="R211" s="21">
        <f t="shared" si="78"/>
        <v>0</v>
      </c>
      <c r="S211" s="14">
        <f t="shared" si="86"/>
        <v>0</v>
      </c>
      <c r="T211" s="4" t="str">
        <f>IF(P210&gt;0,VLOOKUP(P210,X$12:AG$150,10),T210)</f>
        <v>A+J=</v>
      </c>
      <c r="U211" s="33" t="e">
        <f>IF(P210&gt;0,VLOOKUP(P210,X$12:AG$150,11),U210)</f>
        <v>#REF!</v>
      </c>
      <c r="V211" s="201" t="s">
        <v>11</v>
      </c>
      <c r="W211" s="202">
        <f ca="1">W197</f>
        <v>2657781.9284771602</v>
      </c>
      <c r="X211" s="139">
        <f>[2]Plan1!$A293</f>
        <v>45720</v>
      </c>
      <c r="AA211" s="1"/>
      <c r="AB211" s="27"/>
      <c r="AC211" s="125"/>
      <c r="AD211" s="125"/>
      <c r="AE211" s="125"/>
      <c r="AF211" s="3"/>
      <c r="AG211" s="11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ht="15" x14ac:dyDescent="0.25">
      <c r="A212" s="112">
        <f t="shared" si="79"/>
        <v>44956</v>
      </c>
      <c r="B212" s="113">
        <f t="shared" ca="1" si="87"/>
        <v>3833914.7330627097</v>
      </c>
      <c r="C212" s="7">
        <f t="shared" ca="1" si="80"/>
        <v>3342218.0715228398</v>
      </c>
      <c r="D212" s="86">
        <f t="shared" si="91"/>
        <v>44953</v>
      </c>
      <c r="E212" s="84">
        <f ca="1">IF(D212&lt;$B$1,VLOOKUP(D212,[1]DI!$A$4:$B$15000,2,FALSE),0)</f>
        <v>0.13650000000000001</v>
      </c>
      <c r="F212" s="14">
        <f t="shared" ca="1" si="88"/>
        <v>1.00050788</v>
      </c>
      <c r="G212" s="14">
        <f ca="1">(TRUNC(PRODUCT($F$12:$F211),16))</f>
        <v>1.10397421725668</v>
      </c>
      <c r="H212" s="14">
        <f t="shared" si="89"/>
        <v>1</v>
      </c>
      <c r="I212" s="14">
        <f t="shared" ca="1" si="90"/>
        <v>1.10397422</v>
      </c>
      <c r="J212" s="13">
        <f t="shared" si="81"/>
        <v>0.05</v>
      </c>
      <c r="K212" s="33">
        <f>IF(P211&gt;0,VLOOKUP(P211,X$12:AG$150,2),K211)</f>
        <v>44670</v>
      </c>
      <c r="L212" s="2">
        <f t="shared" si="82"/>
        <v>198</v>
      </c>
      <c r="M212" s="17">
        <f t="shared" si="83"/>
        <v>198</v>
      </c>
      <c r="N212" s="12">
        <f t="shared" si="84"/>
        <v>1.0390794000000001</v>
      </c>
      <c r="O212" s="12">
        <f t="shared" ca="1" si="85"/>
        <v>1.1471168700000001</v>
      </c>
      <c r="P212" s="17">
        <f t="shared" si="92"/>
        <v>0</v>
      </c>
      <c r="Q212" s="14">
        <f t="shared" ca="1" si="77"/>
        <v>491696.66153987002</v>
      </c>
      <c r="R212" s="21">
        <f t="shared" si="78"/>
        <v>0</v>
      </c>
      <c r="S212" s="14">
        <f t="shared" si="86"/>
        <v>0</v>
      </c>
      <c r="T212" s="4" t="str">
        <f>IF(P211&gt;0,VLOOKUP(P211,X$12:AG$150,10),T211)</f>
        <v>A+J=</v>
      </c>
      <c r="U212" s="33" t="e">
        <f>IF(P211&gt;0,VLOOKUP(P211,X$12:AG$150,11),U211)</f>
        <v>#REF!</v>
      </c>
      <c r="V212" s="201" t="s">
        <v>80</v>
      </c>
      <c r="W212" s="202">
        <f ca="1">W198</f>
        <v>342218.07152284001</v>
      </c>
      <c r="X212" s="139">
        <f>[2]Plan1!$A294</f>
        <v>45765</v>
      </c>
      <c r="AA212" s="1"/>
      <c r="AB212" s="28"/>
      <c r="AC212" s="125"/>
      <c r="AD212" s="125"/>
      <c r="AE212" s="125"/>
      <c r="AF212" s="3"/>
      <c r="AG212" s="11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ht="15" x14ac:dyDescent="0.25">
      <c r="A213" s="112">
        <f t="shared" si="79"/>
        <v>44957</v>
      </c>
      <c r="B213" s="113">
        <f t="shared" ca="1" si="87"/>
        <v>3836604.6203532498</v>
      </c>
      <c r="C213" s="7">
        <f t="shared" ca="1" si="80"/>
        <v>3342218.0715228398</v>
      </c>
      <c r="D213" s="86">
        <f t="shared" si="91"/>
        <v>44956</v>
      </c>
      <c r="E213" s="84">
        <f ca="1">IF(D213&lt;$B$1,VLOOKUP(D213,[1]DI!$A$4:$B$15000,2,FALSE),0)</f>
        <v>0.13650000000000001</v>
      </c>
      <c r="F213" s="14">
        <f t="shared" ca="1" si="88"/>
        <v>1.00050788</v>
      </c>
      <c r="G213" s="14">
        <f ca="1">(TRUNC(PRODUCT($F$12:$F212),16))</f>
        <v>1.1045349036821399</v>
      </c>
      <c r="H213" s="14">
        <f t="shared" si="89"/>
        <v>1</v>
      </c>
      <c r="I213" s="14">
        <f t="shared" ca="1" si="90"/>
        <v>1.1045349</v>
      </c>
      <c r="J213" s="13">
        <f t="shared" si="81"/>
        <v>0.05</v>
      </c>
      <c r="K213" s="33">
        <f>IF(P212&gt;0,VLOOKUP(P212,X$12:AG$150,2),K212)</f>
        <v>44670</v>
      </c>
      <c r="L213" s="2">
        <f t="shared" si="82"/>
        <v>199</v>
      </c>
      <c r="M213" s="17">
        <f t="shared" si="83"/>
        <v>199</v>
      </c>
      <c r="N213" s="12">
        <f t="shared" si="84"/>
        <v>1.0392805979999999</v>
      </c>
      <c r="O213" s="12">
        <f t="shared" ca="1" si="85"/>
        <v>1.1479216910000001</v>
      </c>
      <c r="P213" s="17">
        <f t="shared" si="92"/>
        <v>0</v>
      </c>
      <c r="Q213" s="14">
        <f t="shared" ca="1" si="77"/>
        <v>494386.54883041</v>
      </c>
      <c r="R213" s="21">
        <f t="shared" si="78"/>
        <v>0</v>
      </c>
      <c r="S213" s="14">
        <f t="shared" si="86"/>
        <v>0</v>
      </c>
      <c r="T213" s="4" t="str">
        <f>IF(P212&gt;0,VLOOKUP(P212,X$12:AG$150,10),T212)</f>
        <v>A+J=</v>
      </c>
      <c r="U213" s="33" t="e">
        <f>IF(P212&gt;0,VLOOKUP(P212,X$12:AG$150,11),U212)</f>
        <v>#REF!</v>
      </c>
      <c r="V213" s="201" t="s">
        <v>81</v>
      </c>
      <c r="W213" s="202">
        <f ca="1">W208-W211</f>
        <v>3342218.0715228398</v>
      </c>
      <c r="X213" s="139">
        <f>[2]Plan1!$A295</f>
        <v>45768</v>
      </c>
      <c r="AA213" s="1"/>
      <c r="AB213" s="28"/>
      <c r="AC213" s="125"/>
      <c r="AD213" s="125"/>
      <c r="AE213" s="125"/>
      <c r="AF213" s="3"/>
      <c r="AG213" s="11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ht="15" x14ac:dyDescent="0.25">
      <c r="A214" s="112">
        <f t="shared" si="79"/>
        <v>44958</v>
      </c>
      <c r="B214" s="113">
        <f t="shared" ca="1" si="87"/>
        <v>3839296.4127080897</v>
      </c>
      <c r="C214" s="7">
        <f t="shared" ca="1" si="80"/>
        <v>3342218.0715228398</v>
      </c>
      <c r="D214" s="86">
        <f t="shared" si="91"/>
        <v>44957</v>
      </c>
      <c r="E214" s="84">
        <f ca="1">IF(D214&lt;$B$1,VLOOKUP(D214,[1]DI!$A$4:$B$15000,2,FALSE),0)</f>
        <v>0.13650000000000001</v>
      </c>
      <c r="F214" s="14">
        <f t="shared" ca="1" si="88"/>
        <v>1.00050788</v>
      </c>
      <c r="G214" s="14">
        <f ca="1">(TRUNC(PRODUCT($F$12:$F213),16))</f>
        <v>1.1050958748690201</v>
      </c>
      <c r="H214" s="14">
        <f t="shared" si="89"/>
        <v>1</v>
      </c>
      <c r="I214" s="14">
        <f t="shared" ca="1" si="90"/>
        <v>1.10509587</v>
      </c>
      <c r="J214" s="13">
        <f t="shared" si="81"/>
        <v>0.05</v>
      </c>
      <c r="K214" s="33">
        <f>IF(P213&gt;0,VLOOKUP(P213,X$12:AG$150,2),K213)</f>
        <v>44670</v>
      </c>
      <c r="L214" s="2">
        <f t="shared" si="82"/>
        <v>200</v>
      </c>
      <c r="M214" s="17">
        <f t="shared" si="83"/>
        <v>200</v>
      </c>
      <c r="N214" s="12">
        <f t="shared" si="84"/>
        <v>1.039481834</v>
      </c>
      <c r="O214" s="12">
        <f t="shared" ca="1" si="85"/>
        <v>1.148727082</v>
      </c>
      <c r="P214" s="17">
        <f t="shared" si="92"/>
        <v>0</v>
      </c>
      <c r="Q214" s="14">
        <f t="shared" ca="1" si="77"/>
        <v>497078.34118525003</v>
      </c>
      <c r="R214" s="21">
        <f t="shared" si="78"/>
        <v>0</v>
      </c>
      <c r="S214" s="14">
        <f t="shared" si="86"/>
        <v>0</v>
      </c>
      <c r="T214" s="4" t="str">
        <f>IF(P213&gt;0,VLOOKUP(P213,X$12:AG$150,10),T213)</f>
        <v>A+J=</v>
      </c>
      <c r="U214" s="33" t="e">
        <f>IF(P213&gt;0,VLOOKUP(P213,X$12:AG$150,11),U213)</f>
        <v>#REF!</v>
      </c>
      <c r="V214" s="201" t="s">
        <v>82</v>
      </c>
      <c r="W214" s="202">
        <f ca="1">W209-W212</f>
        <v>430346.60247715999</v>
      </c>
      <c r="X214" s="139">
        <f>[2]Plan1!$A296</f>
        <v>45778</v>
      </c>
      <c r="AA214" s="1"/>
      <c r="AB214" s="28"/>
      <c r="AC214" s="125"/>
      <c r="AD214" s="125"/>
      <c r="AE214" s="125"/>
      <c r="AF214" s="3"/>
      <c r="AG214" s="11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ht="15" x14ac:dyDescent="0.25">
      <c r="A215" s="112">
        <f t="shared" si="79"/>
        <v>44959</v>
      </c>
      <c r="B215" s="113">
        <f t="shared" ca="1" si="87"/>
        <v>3841990.1067850199</v>
      </c>
      <c r="C215" s="7">
        <f t="shared" ca="1" si="80"/>
        <v>3342218.0715228398</v>
      </c>
      <c r="D215" s="86">
        <f t="shared" si="91"/>
        <v>44958</v>
      </c>
      <c r="E215" s="84">
        <f ca="1">IF(D215&lt;$B$1,VLOOKUP(D215,[1]DI!$A$4:$B$15000,2,FALSE),0)</f>
        <v>0.13650000000000001</v>
      </c>
      <c r="F215" s="14">
        <f t="shared" ca="1" si="88"/>
        <v>1.00050788</v>
      </c>
      <c r="G215" s="14">
        <f ca="1">(TRUNC(PRODUCT($F$12:$F214),16))</f>
        <v>1.1056571309619501</v>
      </c>
      <c r="H215" s="14">
        <f t="shared" si="89"/>
        <v>1</v>
      </c>
      <c r="I215" s="14">
        <f t="shared" ca="1" si="90"/>
        <v>1.10565713</v>
      </c>
      <c r="J215" s="13">
        <f t="shared" si="81"/>
        <v>0.05</v>
      </c>
      <c r="K215" s="33">
        <f>IF(P214&gt;0,VLOOKUP(P214,X$12:AG$150,2),K214)</f>
        <v>44670</v>
      </c>
      <c r="L215" s="2">
        <f t="shared" si="82"/>
        <v>201</v>
      </c>
      <c r="M215" s="17">
        <f t="shared" si="83"/>
        <v>201</v>
      </c>
      <c r="N215" s="12">
        <f t="shared" si="84"/>
        <v>1.039683109</v>
      </c>
      <c r="O215" s="12">
        <f t="shared" ca="1" si="85"/>
        <v>1.1495330420000001</v>
      </c>
      <c r="P215" s="17">
        <f t="shared" si="92"/>
        <v>0</v>
      </c>
      <c r="Q215" s="14">
        <f t="shared" ca="1" si="77"/>
        <v>499772.03526218003</v>
      </c>
      <c r="R215" s="21">
        <f t="shared" si="78"/>
        <v>0</v>
      </c>
      <c r="S215" s="14">
        <f t="shared" si="86"/>
        <v>0</v>
      </c>
      <c r="T215" s="4" t="str">
        <f>IF(P214&gt;0,VLOOKUP(P214,X$12:AG$150,10),T214)</f>
        <v>A+J=</v>
      </c>
      <c r="U215" s="33" t="e">
        <f>IF(P214&gt;0,VLOOKUP(P214,X$12:AG$150,11),U214)</f>
        <v>#REF!</v>
      </c>
      <c r="V215" s="201" t="s">
        <v>77</v>
      </c>
      <c r="W215" s="202">
        <f ca="1">W213+W214</f>
        <v>3772564.6739999996</v>
      </c>
      <c r="X215" s="139">
        <f>[2]Plan1!$A297</f>
        <v>45827</v>
      </c>
      <c r="AA215" s="1"/>
      <c r="AB215" s="28"/>
      <c r="AC215" s="125"/>
      <c r="AD215" s="125"/>
      <c r="AE215" s="125"/>
      <c r="AF215" s="3"/>
      <c r="AG215" s="11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ht="15" x14ac:dyDescent="0.25">
      <c r="A216" s="112">
        <f t="shared" si="79"/>
        <v>44960</v>
      </c>
      <c r="B216" s="113">
        <f t="shared" ca="1" si="87"/>
        <v>3844685.6791884997</v>
      </c>
      <c r="C216" s="7">
        <f t="shared" ca="1" si="80"/>
        <v>3342218.0715228398</v>
      </c>
      <c r="D216" s="86">
        <f t="shared" si="91"/>
        <v>44959</v>
      </c>
      <c r="E216" s="84">
        <f ca="1">IF(D216&lt;$B$1,VLOOKUP(D216,[1]DI!$A$4:$B$15000,2,FALSE),0)</f>
        <v>0.13650000000000001</v>
      </c>
      <c r="F216" s="14">
        <f t="shared" ca="1" si="88"/>
        <v>1.00050788</v>
      </c>
      <c r="G216" s="14">
        <f ca="1">(TRUNC(PRODUCT($F$12:$F215),16))</f>
        <v>1.10621867210562</v>
      </c>
      <c r="H216" s="14">
        <f t="shared" si="89"/>
        <v>1</v>
      </c>
      <c r="I216" s="14">
        <f t="shared" ca="1" si="90"/>
        <v>1.1062186700000001</v>
      </c>
      <c r="J216" s="13">
        <f t="shared" si="81"/>
        <v>0.05</v>
      </c>
      <c r="K216" s="33">
        <f>IF(P215&gt;0,VLOOKUP(P215,X$12:AG$150,2),K215)</f>
        <v>44670</v>
      </c>
      <c r="L216" s="2">
        <f t="shared" si="82"/>
        <v>202</v>
      </c>
      <c r="M216" s="17">
        <f t="shared" si="83"/>
        <v>202</v>
      </c>
      <c r="N216" s="12">
        <f t="shared" si="84"/>
        <v>1.039884424</v>
      </c>
      <c r="O216" s="12">
        <f t="shared" ca="1" si="85"/>
        <v>1.150339564</v>
      </c>
      <c r="P216" s="17">
        <f t="shared" si="92"/>
        <v>0</v>
      </c>
      <c r="Q216" s="14">
        <f t="shared" ca="1" si="77"/>
        <v>502467.60766565998</v>
      </c>
      <c r="R216" s="21">
        <f t="shared" si="78"/>
        <v>0</v>
      </c>
      <c r="S216" s="14">
        <f t="shared" si="86"/>
        <v>0</v>
      </c>
      <c r="T216" s="4" t="str">
        <f>IF(P215&gt;0,VLOOKUP(P215,X$12:AG$150,10),T215)</f>
        <v>A+J=</v>
      </c>
      <c r="U216" s="33" t="e">
        <f>IF(P215&gt;0,VLOOKUP(P215,X$12:AG$150,11),U215)</f>
        <v>#REF!</v>
      </c>
      <c r="V216" s="201"/>
      <c r="W216" s="202"/>
      <c r="X216" s="139">
        <f>[2]Plan1!$A298</f>
        <v>45907</v>
      </c>
      <c r="AA216" s="1"/>
      <c r="AB216" s="28"/>
      <c r="AC216" s="125"/>
      <c r="AD216" s="125"/>
      <c r="AE216" s="125"/>
      <c r="AF216" s="3"/>
      <c r="AG216" s="11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ht="15" x14ac:dyDescent="0.25">
      <c r="A217" s="112">
        <f t="shared" si="79"/>
        <v>44963</v>
      </c>
      <c r="B217" s="113">
        <f t="shared" ca="1" si="87"/>
        <v>3847383.1566562797</v>
      </c>
      <c r="C217" s="7">
        <f t="shared" ca="1" si="80"/>
        <v>3342218.0715228398</v>
      </c>
      <c r="D217" s="86">
        <f t="shared" si="91"/>
        <v>44960</v>
      </c>
      <c r="E217" s="84">
        <f ca="1">IF(D217&lt;$B$1,VLOOKUP(D217,[1]DI!$A$4:$B$15000,2,FALSE),0)</f>
        <v>0.13650000000000001</v>
      </c>
      <c r="F217" s="14">
        <f t="shared" ca="1" si="88"/>
        <v>1.00050788</v>
      </c>
      <c r="G217" s="14">
        <f ca="1">(TRUNC(PRODUCT($F$12:$F216),16))</f>
        <v>1.10678049844481</v>
      </c>
      <c r="H217" s="14">
        <f t="shared" si="89"/>
        <v>1</v>
      </c>
      <c r="I217" s="14">
        <f t="shared" ca="1" si="90"/>
        <v>1.1067804999999999</v>
      </c>
      <c r="J217" s="13">
        <f t="shared" si="81"/>
        <v>0.05</v>
      </c>
      <c r="K217" s="33">
        <f>IF(P216&gt;0,VLOOKUP(P216,X$12:AG$150,2),K216)</f>
        <v>44670</v>
      </c>
      <c r="L217" s="2">
        <f t="shared" si="82"/>
        <v>203</v>
      </c>
      <c r="M217" s="17">
        <f t="shared" si="83"/>
        <v>203</v>
      </c>
      <c r="N217" s="12">
        <f t="shared" si="84"/>
        <v>1.040085777</v>
      </c>
      <c r="O217" s="12">
        <f t="shared" ca="1" si="85"/>
        <v>1.1511466560000001</v>
      </c>
      <c r="P217" s="17">
        <f t="shared" si="92"/>
        <v>0</v>
      </c>
      <c r="Q217" s="14">
        <f t="shared" ca="1" si="77"/>
        <v>505165.08513343998</v>
      </c>
      <c r="R217" s="21">
        <f t="shared" si="78"/>
        <v>0</v>
      </c>
      <c r="S217" s="14">
        <f t="shared" si="86"/>
        <v>0</v>
      </c>
      <c r="T217" s="4" t="str">
        <f>IF(P216&gt;0,VLOOKUP(P216,X$12:AG$150,10),T216)</f>
        <v>A+J=</v>
      </c>
      <c r="U217" s="33" t="e">
        <f>IF(P216&gt;0,VLOOKUP(P216,X$12:AG$150,11),U216)</f>
        <v>#REF!</v>
      </c>
      <c r="V217" s="201" t="s">
        <v>75</v>
      </c>
      <c r="W217" s="202">
        <f ca="1">W210</f>
        <v>6772564.6739999996</v>
      </c>
      <c r="X217" s="139">
        <f>[2]Plan1!$A299</f>
        <v>45942</v>
      </c>
      <c r="AA217" s="1"/>
      <c r="AB217" s="28"/>
      <c r="AC217" s="125"/>
      <c r="AD217" s="125"/>
      <c r="AE217" s="125"/>
      <c r="AF217" s="3"/>
      <c r="AG217" s="11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ht="15" x14ac:dyDescent="0.25">
      <c r="A218" s="112">
        <f t="shared" si="79"/>
        <v>44964</v>
      </c>
      <c r="B218" s="113">
        <f t="shared" ca="1" si="87"/>
        <v>3850082.5124506196</v>
      </c>
      <c r="C218" s="7">
        <f t="shared" ca="1" si="80"/>
        <v>3342218.0715228398</v>
      </c>
      <c r="D218" s="86">
        <f t="shared" si="91"/>
        <v>44963</v>
      </c>
      <c r="E218" s="84">
        <f ca="1">IF(D218&lt;$B$1,VLOOKUP(D218,[1]DI!$A$4:$B$15000,2,FALSE),0)</f>
        <v>0.13650000000000001</v>
      </c>
      <c r="F218" s="14">
        <f t="shared" ca="1" si="88"/>
        <v>1.00050788</v>
      </c>
      <c r="G218" s="14">
        <f ca="1">(TRUNC(PRODUCT($F$12:$F217),16))</f>
        <v>1.10734261012436</v>
      </c>
      <c r="H218" s="14">
        <f t="shared" si="89"/>
        <v>1</v>
      </c>
      <c r="I218" s="14">
        <f t="shared" ca="1" si="90"/>
        <v>1.1073426099999999</v>
      </c>
      <c r="J218" s="13">
        <f t="shared" si="81"/>
        <v>0.05</v>
      </c>
      <c r="K218" s="33">
        <f>IF(P217&gt;0,VLOOKUP(P217,X$12:AG$150,2),K217)</f>
        <v>44670</v>
      </c>
      <c r="L218" s="2">
        <f t="shared" si="82"/>
        <v>204</v>
      </c>
      <c r="M218" s="17">
        <f t="shared" si="83"/>
        <v>204</v>
      </c>
      <c r="N218" s="12">
        <f t="shared" si="84"/>
        <v>1.04028717</v>
      </c>
      <c r="O218" s="12">
        <f t="shared" ca="1" si="85"/>
        <v>1.15195431</v>
      </c>
      <c r="P218" s="17">
        <f t="shared" si="92"/>
        <v>0</v>
      </c>
      <c r="Q218" s="14">
        <f t="shared" ca="1" si="77"/>
        <v>507864.44092778</v>
      </c>
      <c r="R218" s="21">
        <f t="shared" si="78"/>
        <v>0</v>
      </c>
      <c r="S218" s="14">
        <f t="shared" si="86"/>
        <v>0</v>
      </c>
      <c r="T218" s="4" t="str">
        <f>IF(P217&gt;0,VLOOKUP(P217,X$12:AG$150,10),T217)</f>
        <v>A+J=</v>
      </c>
      <c r="U218" s="33" t="e">
        <f>IF(P217&gt;0,VLOOKUP(P217,X$12:AG$150,11),U217)</f>
        <v>#REF!</v>
      </c>
      <c r="V218" s="201" t="s">
        <v>83</v>
      </c>
      <c r="W218" s="202">
        <v>3000000</v>
      </c>
      <c r="X218" s="139">
        <f>[2]Plan1!$A300</f>
        <v>45963</v>
      </c>
      <c r="AA218" s="1"/>
      <c r="AB218" s="28"/>
      <c r="AC218" s="125"/>
      <c r="AD218" s="125"/>
      <c r="AE218" s="125"/>
      <c r="AF218" s="3"/>
      <c r="AG218" s="11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ht="15" x14ac:dyDescent="0.25">
      <c r="A219" s="112">
        <f t="shared" si="79"/>
        <v>44965</v>
      </c>
      <c r="B219" s="113">
        <f t="shared" ca="1" si="87"/>
        <v>3852783.7733092597</v>
      </c>
      <c r="C219" s="7">
        <f t="shared" ca="1" si="80"/>
        <v>3342218.0715228398</v>
      </c>
      <c r="D219" s="86">
        <f t="shared" si="91"/>
        <v>44964</v>
      </c>
      <c r="E219" s="84">
        <f ca="1">IF(D219&lt;$B$1,VLOOKUP(D219,[1]DI!$A$4:$B$15000,2,FALSE),0)</f>
        <v>0.13650000000000001</v>
      </c>
      <c r="F219" s="14">
        <f t="shared" ca="1" si="88"/>
        <v>1.00050788</v>
      </c>
      <c r="G219" s="14">
        <f ca="1">(TRUNC(PRODUCT($F$12:$F218),16))</f>
        <v>1.1079050072891901</v>
      </c>
      <c r="H219" s="14">
        <f t="shared" si="89"/>
        <v>1</v>
      </c>
      <c r="I219" s="14">
        <f t="shared" ca="1" si="90"/>
        <v>1.1079050100000001</v>
      </c>
      <c r="J219" s="13">
        <f t="shared" si="81"/>
        <v>0.05</v>
      </c>
      <c r="K219" s="33">
        <f>IF(P218&gt;0,VLOOKUP(P218,X$12:AG$150,2),K218)</f>
        <v>44670</v>
      </c>
      <c r="L219" s="2">
        <f t="shared" si="82"/>
        <v>205</v>
      </c>
      <c r="M219" s="17">
        <f t="shared" si="83"/>
        <v>205</v>
      </c>
      <c r="N219" s="12">
        <f t="shared" si="84"/>
        <v>1.0404886010000001</v>
      </c>
      <c r="O219" s="12">
        <f t="shared" ca="1" si="85"/>
        <v>1.1527625340000001</v>
      </c>
      <c r="P219" s="17">
        <f t="shared" si="92"/>
        <v>0</v>
      </c>
      <c r="Q219" s="14">
        <f t="shared" ca="1" si="77"/>
        <v>510565.70178642002</v>
      </c>
      <c r="R219" s="21">
        <f t="shared" si="78"/>
        <v>0</v>
      </c>
      <c r="S219" s="14">
        <f t="shared" si="86"/>
        <v>0</v>
      </c>
      <c r="T219" s="4" t="str">
        <f>IF(P218&gt;0,VLOOKUP(P218,X$12:AG$150,10),T218)</f>
        <v>A+J=</v>
      </c>
      <c r="U219" s="33" t="e">
        <f>IF(P218&gt;0,VLOOKUP(P218,X$12:AG$150,11),U218)</f>
        <v>#REF!</v>
      </c>
      <c r="V219" s="201" t="s">
        <v>77</v>
      </c>
      <c r="W219" s="202">
        <f ca="1">W217-W218</f>
        <v>3772564.6739999996</v>
      </c>
      <c r="X219" s="139">
        <f>[2]Plan1!$A301</f>
        <v>45976</v>
      </c>
      <c r="AA219" s="1"/>
      <c r="AB219" s="28"/>
      <c r="AC219" s="125"/>
      <c r="AD219" s="125"/>
      <c r="AE219" s="125"/>
      <c r="AF219" s="3"/>
      <c r="AG219" s="11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112">
        <f t="shared" si="79"/>
        <v>44966</v>
      </c>
      <c r="B220" s="113">
        <f t="shared" ca="1" si="87"/>
        <v>3855486.9091522298</v>
      </c>
      <c r="C220" s="7">
        <f t="shared" ca="1" si="80"/>
        <v>3342218.0715228398</v>
      </c>
      <c r="D220" s="86">
        <f t="shared" si="91"/>
        <v>44965</v>
      </c>
      <c r="E220" s="84">
        <f ca="1">IF(D220&lt;$B$1,VLOOKUP(D220,[1]DI!$A$4:$B$15000,2,FALSE),0)</f>
        <v>0.13650000000000001</v>
      </c>
      <c r="F220" s="14">
        <f t="shared" ca="1" si="88"/>
        <v>1.00050788</v>
      </c>
      <c r="G220" s="14">
        <f ca="1">(TRUNC(PRODUCT($F$12:$F219),16))</f>
        <v>1.1084676900843</v>
      </c>
      <c r="H220" s="14">
        <f t="shared" si="89"/>
        <v>1</v>
      </c>
      <c r="I220" s="14">
        <f t="shared" ca="1" si="90"/>
        <v>1.1084676899999999</v>
      </c>
      <c r="J220" s="13">
        <f t="shared" si="81"/>
        <v>0.05</v>
      </c>
      <c r="K220" s="33">
        <f>IF(P219&gt;0,VLOOKUP(P219,X$12:AG$150,2),K219)</f>
        <v>44670</v>
      </c>
      <c r="L220" s="2">
        <f t="shared" si="82"/>
        <v>206</v>
      </c>
      <c r="M220" s="17">
        <f t="shared" si="83"/>
        <v>206</v>
      </c>
      <c r="N220" s="12">
        <f t="shared" si="84"/>
        <v>1.040690071</v>
      </c>
      <c r="O220" s="12">
        <f t="shared" ca="1" si="85"/>
        <v>1.1535713190000001</v>
      </c>
      <c r="P220" s="17">
        <f t="shared" si="92"/>
        <v>0</v>
      </c>
      <c r="Q220" s="14">
        <f t="shared" ca="1" si="77"/>
        <v>513268.83762939001</v>
      </c>
      <c r="R220" s="21">
        <f t="shared" si="78"/>
        <v>0</v>
      </c>
      <c r="S220" s="14">
        <f t="shared" si="86"/>
        <v>0</v>
      </c>
      <c r="T220" s="4" t="str">
        <f>IF(P219&gt;0,VLOOKUP(P219,X$12:AG$150,10),T219)</f>
        <v>A+J=</v>
      </c>
      <c r="U220" s="33" t="e">
        <f>IF(P219&gt;0,VLOOKUP(P219,X$12:AG$150,11),U219)</f>
        <v>#REF!</v>
      </c>
      <c r="V220" s="33"/>
      <c r="W220" s="3"/>
      <c r="X220" s="139">
        <f>[2]Plan1!$A302</f>
        <v>45981</v>
      </c>
      <c r="AA220" s="1"/>
      <c r="AB220" s="28"/>
      <c r="AC220" s="125"/>
      <c r="AD220" s="125"/>
      <c r="AE220" s="125"/>
      <c r="AF220" s="3"/>
      <c r="AG220" s="11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112">
        <f t="shared" si="79"/>
        <v>44967</v>
      </c>
      <c r="B221" s="113">
        <f t="shared" ca="1" si="87"/>
        <v>3858191.9600861697</v>
      </c>
      <c r="C221" s="7">
        <f t="shared" ca="1" si="80"/>
        <v>3342218.0715228398</v>
      </c>
      <c r="D221" s="86">
        <f t="shared" si="91"/>
        <v>44966</v>
      </c>
      <c r="E221" s="84">
        <f ca="1">IF(D221&lt;$B$1,VLOOKUP(D221,[1]DI!$A$4:$B$15000,2,FALSE),0)</f>
        <v>0.13650000000000001</v>
      </c>
      <c r="F221" s="14">
        <f t="shared" ca="1" si="88"/>
        <v>1.00050788</v>
      </c>
      <c r="G221" s="14">
        <f ca="1">(TRUNC(PRODUCT($F$12:$F220),16))</f>
        <v>1.10903065865474</v>
      </c>
      <c r="H221" s="14">
        <f t="shared" si="89"/>
        <v>1</v>
      </c>
      <c r="I221" s="14">
        <f t="shared" ca="1" si="90"/>
        <v>1.1090306599999999</v>
      </c>
      <c r="J221" s="13">
        <f t="shared" si="81"/>
        <v>0.05</v>
      </c>
      <c r="K221" s="33">
        <f>IF(P220&gt;0,VLOOKUP(P220,X$12:AG$150,2),K220)</f>
        <v>44670</v>
      </c>
      <c r="L221" s="2">
        <f t="shared" si="82"/>
        <v>207</v>
      </c>
      <c r="M221" s="17">
        <f t="shared" si="83"/>
        <v>207</v>
      </c>
      <c r="N221" s="12">
        <f t="shared" si="84"/>
        <v>1.0408915809999999</v>
      </c>
      <c r="O221" s="12">
        <f t="shared" ca="1" si="85"/>
        <v>1.154380677</v>
      </c>
      <c r="P221" s="17">
        <f t="shared" si="92"/>
        <v>0</v>
      </c>
      <c r="Q221" s="14">
        <f t="shared" ca="1" si="77"/>
        <v>515973.88856332999</v>
      </c>
      <c r="R221" s="21">
        <f t="shared" si="78"/>
        <v>0</v>
      </c>
      <c r="S221" s="14">
        <f t="shared" si="86"/>
        <v>0</v>
      </c>
      <c r="T221" s="4" t="str">
        <f>IF(P220&gt;0,VLOOKUP(P220,X$12:AG$150,10),T220)</f>
        <v>A+J=</v>
      </c>
      <c r="U221" s="33" t="e">
        <f>IF(P220&gt;0,VLOOKUP(P220,X$12:AG$150,11),U220)</f>
        <v>#REF!</v>
      </c>
      <c r="V221" s="33"/>
      <c r="W221" s="3"/>
      <c r="X221" s="139">
        <f>[2]Plan1!$A303</f>
        <v>46016</v>
      </c>
      <c r="AA221" s="1"/>
      <c r="AB221" s="28"/>
      <c r="AC221" s="125"/>
      <c r="AD221" s="125"/>
      <c r="AE221" s="125"/>
      <c r="AF221" s="3"/>
      <c r="AG221" s="11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112">
        <f t="shared" si="79"/>
        <v>44970</v>
      </c>
      <c r="B222" s="113">
        <f t="shared" ca="1" si="87"/>
        <v>3860898.88600444</v>
      </c>
      <c r="C222" s="7">
        <f t="shared" ca="1" si="80"/>
        <v>3342218.0715228398</v>
      </c>
      <c r="D222" s="86">
        <f t="shared" si="91"/>
        <v>44967</v>
      </c>
      <c r="E222" s="84">
        <f ca="1">IF(D222&lt;$B$1,VLOOKUP(D222,[1]DI!$A$4:$B$15000,2,FALSE),0)</f>
        <v>0.13650000000000001</v>
      </c>
      <c r="F222" s="14">
        <f t="shared" ca="1" si="88"/>
        <v>1.00050788</v>
      </c>
      <c r="G222" s="14">
        <f ca="1">(TRUNC(PRODUCT($F$12:$F221),16))</f>
        <v>1.10959391314565</v>
      </c>
      <c r="H222" s="14">
        <f t="shared" si="89"/>
        <v>1</v>
      </c>
      <c r="I222" s="14">
        <f t="shared" ca="1" si="90"/>
        <v>1.1095939100000001</v>
      </c>
      <c r="J222" s="13">
        <f t="shared" si="81"/>
        <v>0.05</v>
      </c>
      <c r="K222" s="33">
        <f>IF(P221&gt;0,VLOOKUP(P221,X$12:AG$150,2),K221)</f>
        <v>44670</v>
      </c>
      <c r="L222" s="2">
        <f t="shared" si="82"/>
        <v>208</v>
      </c>
      <c r="M222" s="17">
        <f t="shared" si="83"/>
        <v>208</v>
      </c>
      <c r="N222" s="12">
        <f t="shared" si="84"/>
        <v>1.0410931290000001</v>
      </c>
      <c r="O222" s="12">
        <f t="shared" ca="1" si="85"/>
        <v>1.155190596</v>
      </c>
      <c r="P222" s="17">
        <f t="shared" si="92"/>
        <v>0</v>
      </c>
      <c r="Q222" s="14">
        <f t="shared" ca="1" si="77"/>
        <v>518680.81448160001</v>
      </c>
      <c r="R222" s="21">
        <f t="shared" si="78"/>
        <v>0</v>
      </c>
      <c r="S222" s="14">
        <f t="shared" si="86"/>
        <v>0</v>
      </c>
      <c r="T222" s="4" t="str">
        <f>IF(P221&gt;0,VLOOKUP(P221,X$12:AG$150,10),T221)</f>
        <v>A+J=</v>
      </c>
      <c r="U222" s="33" t="e">
        <f>IF(P221&gt;0,VLOOKUP(P221,X$12:AG$150,11),U221)</f>
        <v>#REF!</v>
      </c>
      <c r="V222" s="33"/>
      <c r="W222" s="3"/>
      <c r="X222" s="139">
        <f>[2]Plan1!$A304</f>
        <v>46023</v>
      </c>
      <c r="AA222" s="1"/>
      <c r="AB222" s="28"/>
      <c r="AC222" s="125"/>
      <c r="AD222" s="125"/>
      <c r="AE222" s="125"/>
      <c r="AF222" s="3"/>
      <c r="AG222" s="11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112">
        <f t="shared" si="79"/>
        <v>44971</v>
      </c>
      <c r="B223" s="113">
        <f t="shared" ca="1" si="87"/>
        <v>3863607.72367144</v>
      </c>
      <c r="C223" s="7">
        <f t="shared" ca="1" si="80"/>
        <v>3342218.0715228398</v>
      </c>
      <c r="D223" s="86">
        <f t="shared" si="91"/>
        <v>44970</v>
      </c>
      <c r="E223" s="84">
        <f ca="1">IF(D223&lt;$B$1,VLOOKUP(D223,[1]DI!$A$4:$B$15000,2,FALSE),0)</f>
        <v>0.13650000000000001</v>
      </c>
      <c r="F223" s="14">
        <f t="shared" ca="1" si="88"/>
        <v>1.00050788</v>
      </c>
      <c r="G223" s="14">
        <f ca="1">(TRUNC(PRODUCT($F$12:$F222),16))</f>
        <v>1.11015745370226</v>
      </c>
      <c r="H223" s="14">
        <f t="shared" si="89"/>
        <v>1</v>
      </c>
      <c r="I223" s="14">
        <f t="shared" ca="1" si="90"/>
        <v>1.11015745</v>
      </c>
      <c r="J223" s="13">
        <f t="shared" si="81"/>
        <v>0.05</v>
      </c>
      <c r="K223" s="33">
        <f>IF(P222&gt;0,VLOOKUP(P222,X$12:AG$150,2),K222)</f>
        <v>44670</v>
      </c>
      <c r="L223" s="2">
        <f t="shared" si="82"/>
        <v>209</v>
      </c>
      <c r="M223" s="17">
        <f t="shared" si="83"/>
        <v>209</v>
      </c>
      <c r="N223" s="12">
        <f t="shared" si="84"/>
        <v>1.0412947159999999</v>
      </c>
      <c r="O223" s="12">
        <f t="shared" ca="1" si="85"/>
        <v>1.1560010869999999</v>
      </c>
      <c r="P223" s="17">
        <f t="shared" si="92"/>
        <v>0</v>
      </c>
      <c r="Q223" s="14">
        <f t="shared" ca="1" si="77"/>
        <v>521389.65214860003</v>
      </c>
      <c r="R223" s="21">
        <f t="shared" si="78"/>
        <v>0</v>
      </c>
      <c r="S223" s="14">
        <f t="shared" si="86"/>
        <v>0</v>
      </c>
      <c r="T223" s="4" t="str">
        <f>IF(P222&gt;0,VLOOKUP(P222,X$12:AG$150,10),T222)</f>
        <v>A+J=</v>
      </c>
      <c r="U223" s="33" t="e">
        <f>IF(P222&gt;0,VLOOKUP(P222,X$12:AG$150,11),U222)</f>
        <v>#REF!</v>
      </c>
      <c r="V223" s="33"/>
      <c r="W223" s="3"/>
      <c r="X223" s="139">
        <f>[2]Plan1!$A305</f>
        <v>46069</v>
      </c>
      <c r="AA223" s="1"/>
      <c r="AB223" s="28"/>
      <c r="AC223" s="125"/>
      <c r="AD223" s="125"/>
      <c r="AE223" s="125"/>
      <c r="AF223" s="3"/>
      <c r="AG223" s="11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112">
        <f t="shared" si="79"/>
        <v>44972</v>
      </c>
      <c r="B224" s="113">
        <f t="shared" ca="1" si="87"/>
        <v>3866318.4764294</v>
      </c>
      <c r="C224" s="7">
        <f t="shared" ca="1" si="80"/>
        <v>3342218.0715228398</v>
      </c>
      <c r="D224" s="86">
        <f t="shared" si="91"/>
        <v>44971</v>
      </c>
      <c r="E224" s="84">
        <f ca="1">IF(D224&lt;$B$1,VLOOKUP(D224,[1]DI!$A$4:$B$15000,2,FALSE),0)</f>
        <v>0.13650000000000001</v>
      </c>
      <c r="F224" s="14">
        <f t="shared" ca="1" si="88"/>
        <v>1.00050788</v>
      </c>
      <c r="G224" s="14">
        <f ca="1">(TRUNC(PRODUCT($F$12:$F223),16))</f>
        <v>1.1107212804698501</v>
      </c>
      <c r="H224" s="14">
        <f t="shared" si="89"/>
        <v>1</v>
      </c>
      <c r="I224" s="14">
        <f t="shared" ca="1" si="90"/>
        <v>1.1107212799999999</v>
      </c>
      <c r="J224" s="13">
        <f t="shared" si="81"/>
        <v>0.05</v>
      </c>
      <c r="K224" s="33">
        <f>IF(P223&gt;0,VLOOKUP(P223,X$12:AG$150,2),K223)</f>
        <v>44670</v>
      </c>
      <c r="L224" s="2">
        <f t="shared" si="82"/>
        <v>210</v>
      </c>
      <c r="M224" s="17">
        <f t="shared" si="83"/>
        <v>210</v>
      </c>
      <c r="N224" s="12">
        <f t="shared" si="84"/>
        <v>1.0414963429999999</v>
      </c>
      <c r="O224" s="12">
        <f t="shared" ca="1" si="85"/>
        <v>1.156812151</v>
      </c>
      <c r="P224" s="17">
        <f t="shared" si="92"/>
        <v>0</v>
      </c>
      <c r="Q224" s="14">
        <f t="shared" ca="1" si="77"/>
        <v>524100.40490656003</v>
      </c>
      <c r="R224" s="21">
        <f t="shared" si="78"/>
        <v>0</v>
      </c>
      <c r="S224" s="14">
        <f t="shared" si="86"/>
        <v>0</v>
      </c>
      <c r="T224" s="4" t="str">
        <f>IF(P223&gt;0,VLOOKUP(P223,X$12:AG$150,10),T223)</f>
        <v>A+J=</v>
      </c>
      <c r="U224" s="33" t="e">
        <f>IF(P223&gt;0,VLOOKUP(P223,X$12:AG$150,11),U223)</f>
        <v>#REF!</v>
      </c>
      <c r="V224" s="33"/>
      <c r="W224" s="3"/>
      <c r="X224" s="139">
        <f>[2]Plan1!$A306</f>
        <v>46070</v>
      </c>
      <c r="AA224" s="1"/>
      <c r="AB224" s="28"/>
      <c r="AC224" s="125"/>
      <c r="AD224" s="125"/>
      <c r="AE224" s="125"/>
      <c r="AF224" s="3"/>
      <c r="AG224" s="11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112">
        <f t="shared" si="79"/>
        <v>44973</v>
      </c>
      <c r="B225" s="113">
        <f t="shared" ca="1" si="87"/>
        <v>3869031.1075139199</v>
      </c>
      <c r="C225" s="7">
        <f t="shared" ca="1" si="80"/>
        <v>3342218.0715228398</v>
      </c>
      <c r="D225" s="86">
        <f t="shared" si="91"/>
        <v>44972</v>
      </c>
      <c r="E225" s="84">
        <f ca="1">IF(D225&lt;$B$1,VLOOKUP(D225,[1]DI!$A$4:$B$15000,2,FALSE),0)</f>
        <v>0.13650000000000001</v>
      </c>
      <c r="F225" s="14">
        <f t="shared" ca="1" si="88"/>
        <v>1.00050788</v>
      </c>
      <c r="G225" s="14">
        <f ca="1">(TRUNC(PRODUCT($F$12:$F224),16))</f>
        <v>1.1112853935937701</v>
      </c>
      <c r="H225" s="14">
        <f t="shared" si="89"/>
        <v>1</v>
      </c>
      <c r="I225" s="14">
        <f t="shared" ca="1" si="90"/>
        <v>1.1112853899999999</v>
      </c>
      <c r="J225" s="13">
        <f t="shared" si="81"/>
        <v>0.05</v>
      </c>
      <c r="K225" s="33">
        <f>IF(P224&gt;0,VLOOKUP(P224,X$12:AG$150,2),K224)</f>
        <v>44670</v>
      </c>
      <c r="L225" s="2">
        <f t="shared" si="82"/>
        <v>211</v>
      </c>
      <c r="M225" s="17">
        <f t="shared" si="83"/>
        <v>211</v>
      </c>
      <c r="N225" s="12">
        <f t="shared" si="84"/>
        <v>1.041698008</v>
      </c>
      <c r="O225" s="12">
        <f t="shared" ca="1" si="85"/>
        <v>1.157623777</v>
      </c>
      <c r="P225" s="17">
        <f t="shared" si="92"/>
        <v>0</v>
      </c>
      <c r="Q225" s="14">
        <f t="shared" ca="1" si="77"/>
        <v>526813.03599107999</v>
      </c>
      <c r="R225" s="21">
        <f t="shared" si="78"/>
        <v>0</v>
      </c>
      <c r="S225" s="14">
        <f t="shared" si="86"/>
        <v>0</v>
      </c>
      <c r="T225" s="4" t="str">
        <f>IF(P224&gt;0,VLOOKUP(P224,X$12:AG$150,10),T224)</f>
        <v>A+J=</v>
      </c>
      <c r="U225" s="33" t="e">
        <f>IF(P224&gt;0,VLOOKUP(P224,X$12:AG$150,11),U224)</f>
        <v>#REF!</v>
      </c>
      <c r="V225" s="33"/>
      <c r="W225" s="3"/>
      <c r="X225" s="139">
        <f>[2]Plan1!$A307</f>
        <v>46115</v>
      </c>
      <c r="AA225" s="1"/>
      <c r="AB225" s="28"/>
      <c r="AC225" s="125"/>
      <c r="AD225" s="125"/>
      <c r="AE225" s="125"/>
      <c r="AF225" s="3"/>
      <c r="AG225" s="11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112">
        <f t="shared" si="79"/>
        <v>44974</v>
      </c>
      <c r="B226" s="113">
        <f t="shared" ca="1" si="87"/>
        <v>3871745.6570316097</v>
      </c>
      <c r="C226" s="7">
        <f t="shared" ca="1" si="80"/>
        <v>3342218.0715228398</v>
      </c>
      <c r="D226" s="86">
        <f t="shared" si="91"/>
        <v>44973</v>
      </c>
      <c r="E226" s="84">
        <f ca="1">IF(D226&lt;$B$1,VLOOKUP(D226,[1]DI!$A$4:$B$15000,2,FALSE),0)</f>
        <v>0.13650000000000001</v>
      </c>
      <c r="F226" s="14">
        <f t="shared" ca="1" si="88"/>
        <v>1.00050788</v>
      </c>
      <c r="G226" s="14">
        <f ca="1">(TRUNC(PRODUCT($F$12:$F225),16))</f>
        <v>1.11184979321947</v>
      </c>
      <c r="H226" s="14">
        <f t="shared" si="89"/>
        <v>1</v>
      </c>
      <c r="I226" s="14">
        <f t="shared" ca="1" si="90"/>
        <v>1.1118497899999999</v>
      </c>
      <c r="J226" s="13">
        <f t="shared" si="81"/>
        <v>0.05</v>
      </c>
      <c r="K226" s="33">
        <f>IF(P225&gt;0,VLOOKUP(P225,X$12:AG$150,2),K225)</f>
        <v>44670</v>
      </c>
      <c r="L226" s="2">
        <f t="shared" si="82"/>
        <v>212</v>
      </c>
      <c r="M226" s="17">
        <f t="shared" si="83"/>
        <v>212</v>
      </c>
      <c r="N226" s="12">
        <f t="shared" si="84"/>
        <v>1.0418997130000001</v>
      </c>
      <c r="O226" s="12">
        <f t="shared" ca="1" si="85"/>
        <v>1.1584359769999999</v>
      </c>
      <c r="P226" s="17">
        <f t="shared" si="92"/>
        <v>0</v>
      </c>
      <c r="Q226" s="14">
        <f t="shared" ca="1" si="77"/>
        <v>529527.58550876996</v>
      </c>
      <c r="R226" s="21">
        <f t="shared" si="78"/>
        <v>0</v>
      </c>
      <c r="S226" s="14">
        <f t="shared" si="86"/>
        <v>0</v>
      </c>
      <c r="T226" s="4" t="str">
        <f>IF(P225&gt;0,VLOOKUP(P225,X$12:AG$150,10),T225)</f>
        <v>A+J=</v>
      </c>
      <c r="U226" s="33" t="e">
        <f>IF(P225&gt;0,VLOOKUP(P225,X$12:AG$150,11),U225)</f>
        <v>#REF!</v>
      </c>
      <c r="V226" s="33"/>
      <c r="W226" s="3"/>
      <c r="X226" s="139">
        <f>[2]Plan1!$A308</f>
        <v>46133</v>
      </c>
      <c r="AA226" s="1"/>
      <c r="AB226" s="28"/>
      <c r="AC226" s="125"/>
      <c r="AD226" s="125"/>
      <c r="AE226" s="125"/>
      <c r="AF226" s="3"/>
      <c r="AG226" s="11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112">
        <f t="shared" si="79"/>
        <v>44979</v>
      </c>
      <c r="B227" s="113">
        <f t="shared" ca="1" si="87"/>
        <v>3874462.1182980398</v>
      </c>
      <c r="C227" s="7">
        <f t="shared" ca="1" si="80"/>
        <v>3342218.0715228398</v>
      </c>
      <c r="D227" s="86">
        <f t="shared" si="91"/>
        <v>44974</v>
      </c>
      <c r="E227" s="84">
        <f ca="1">IF(D227&lt;$B$1,VLOOKUP(D227,[1]DI!$A$4:$B$15000,2,FALSE),0)</f>
        <v>0.13650000000000001</v>
      </c>
      <c r="F227" s="14">
        <f t="shared" ca="1" si="88"/>
        <v>1.00050788</v>
      </c>
      <c r="G227" s="14">
        <f ca="1">(TRUNC(PRODUCT($F$12:$F226),16))</f>
        <v>1.11241447949245</v>
      </c>
      <c r="H227" s="14">
        <f t="shared" si="89"/>
        <v>1</v>
      </c>
      <c r="I227" s="14">
        <f t="shared" ca="1" si="90"/>
        <v>1.11241448</v>
      </c>
      <c r="J227" s="13">
        <f t="shared" si="81"/>
        <v>0.05</v>
      </c>
      <c r="K227" s="33">
        <f>IF(P226&gt;0,VLOOKUP(P226,X$12:AG$150,2),K226)</f>
        <v>44670</v>
      </c>
      <c r="L227" s="2">
        <f t="shared" si="82"/>
        <v>213</v>
      </c>
      <c r="M227" s="17">
        <f t="shared" si="83"/>
        <v>213</v>
      </c>
      <c r="N227" s="12">
        <f t="shared" si="84"/>
        <v>1.0421014559999999</v>
      </c>
      <c r="O227" s="12">
        <f t="shared" ca="1" si="85"/>
        <v>1.1592487490000001</v>
      </c>
      <c r="P227" s="17">
        <f t="shared" si="92"/>
        <v>0</v>
      </c>
      <c r="Q227" s="14">
        <f t="shared" ca="1" si="77"/>
        <v>532244.04677520005</v>
      </c>
      <c r="R227" s="21">
        <f t="shared" si="78"/>
        <v>0</v>
      </c>
      <c r="S227" s="14">
        <f t="shared" si="86"/>
        <v>0</v>
      </c>
      <c r="T227" s="4" t="str">
        <f>IF(P226&gt;0,VLOOKUP(P226,X$12:AG$150,10),T226)</f>
        <v>A+J=</v>
      </c>
      <c r="U227" s="33" t="e">
        <f>IF(P226&gt;0,VLOOKUP(P226,X$12:AG$150,11),U226)</f>
        <v>#REF!</v>
      </c>
      <c r="V227" s="33"/>
      <c r="W227" s="3"/>
      <c r="X227" s="139">
        <f>[2]Plan1!$A309</f>
        <v>46143</v>
      </c>
      <c r="AA227" s="1"/>
      <c r="AB227" s="28"/>
      <c r="AC227" s="125"/>
      <c r="AD227" s="125"/>
      <c r="AE227" s="125"/>
      <c r="AF227" s="3"/>
      <c r="AG227" s="11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112">
        <f t="shared" si="79"/>
        <v>44980</v>
      </c>
      <c r="B228" s="113">
        <f t="shared" ca="1" si="87"/>
        <v>3877180.4679176798</v>
      </c>
      <c r="C228" s="7">
        <f t="shared" ca="1" si="80"/>
        <v>3342218.0715228398</v>
      </c>
      <c r="D228" s="86">
        <f t="shared" si="91"/>
        <v>44979</v>
      </c>
      <c r="E228" s="84">
        <f ca="1">IF(D228&lt;$B$1,VLOOKUP(D228,[1]DI!$A$4:$B$15000,2,FALSE),0)</f>
        <v>0.13650000000000001</v>
      </c>
      <c r="F228" s="14">
        <f t="shared" ca="1" si="88"/>
        <v>1.00050788</v>
      </c>
      <c r="G228" s="14">
        <f ca="1">(TRUNC(PRODUCT($F$12:$F227),16))</f>
        <v>1.1129794525583001</v>
      </c>
      <c r="H228" s="14">
        <f t="shared" si="89"/>
        <v>1</v>
      </c>
      <c r="I228" s="14">
        <f t="shared" ca="1" si="90"/>
        <v>1.1129794500000001</v>
      </c>
      <c r="J228" s="13">
        <f t="shared" si="81"/>
        <v>0.05</v>
      </c>
      <c r="K228" s="33">
        <f>IF(P227&gt;0,VLOOKUP(P227,X$12:AG$150,2),K227)</f>
        <v>44670</v>
      </c>
      <c r="L228" s="2">
        <f t="shared" si="82"/>
        <v>214</v>
      </c>
      <c r="M228" s="17">
        <f t="shared" si="83"/>
        <v>214</v>
      </c>
      <c r="N228" s="12">
        <f t="shared" si="84"/>
        <v>1.042303239</v>
      </c>
      <c r="O228" s="12">
        <f t="shared" ca="1" si="85"/>
        <v>1.1600620859999999</v>
      </c>
      <c r="P228" s="17">
        <f t="shared" si="92"/>
        <v>0</v>
      </c>
      <c r="Q228" s="14">
        <f t="shared" ca="1" si="77"/>
        <v>534962.39639483998</v>
      </c>
      <c r="R228" s="21">
        <f t="shared" si="78"/>
        <v>0</v>
      </c>
      <c r="S228" s="14">
        <f t="shared" si="86"/>
        <v>0</v>
      </c>
      <c r="T228" s="4" t="str">
        <f>IF(P227&gt;0,VLOOKUP(P227,X$12:AG$150,10),T227)</f>
        <v>A+J=</v>
      </c>
      <c r="U228" s="33" t="e">
        <f>IF(P227&gt;0,VLOOKUP(P227,X$12:AG$150,11),U227)</f>
        <v>#REF!</v>
      </c>
      <c r="V228" s="33"/>
      <c r="W228" s="3"/>
      <c r="X228" s="139">
        <f>[2]Plan1!$A310</f>
        <v>46177</v>
      </c>
      <c r="AA228" s="1"/>
      <c r="AB228" s="28"/>
      <c r="AC228" s="125"/>
      <c r="AD228" s="125"/>
      <c r="AE228" s="125"/>
      <c r="AF228" s="3"/>
      <c r="AG228" s="11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112">
        <f t="shared" si="79"/>
        <v>44981</v>
      </c>
      <c r="B229" s="113">
        <f t="shared" ca="1" si="87"/>
        <v>3879900.7326282701</v>
      </c>
      <c r="C229" s="7">
        <f t="shared" ca="1" si="80"/>
        <v>3342218.0715228398</v>
      </c>
      <c r="D229" s="86">
        <f t="shared" si="91"/>
        <v>44980</v>
      </c>
      <c r="E229" s="84">
        <f ca="1">IF(D229&lt;$B$1,VLOOKUP(D229,[1]DI!$A$4:$B$15000,2,FALSE),0)</f>
        <v>0.13650000000000001</v>
      </c>
      <c r="F229" s="14">
        <f t="shared" ca="1" si="88"/>
        <v>1.00050788</v>
      </c>
      <c r="G229" s="14">
        <f ca="1">(TRUNC(PRODUCT($F$12:$F228),16))</f>
        <v>1.1135447125626601</v>
      </c>
      <c r="H229" s="14">
        <f t="shared" si="89"/>
        <v>1</v>
      </c>
      <c r="I229" s="14">
        <f t="shared" ca="1" si="90"/>
        <v>1.11354471</v>
      </c>
      <c r="J229" s="13">
        <f t="shared" si="81"/>
        <v>0.05</v>
      </c>
      <c r="K229" s="33">
        <f>IF(P228&gt;0,VLOOKUP(P228,X$12:AG$150,2),K228)</f>
        <v>44670</v>
      </c>
      <c r="L229" s="2">
        <f t="shared" si="82"/>
        <v>215</v>
      </c>
      <c r="M229" s="17">
        <f t="shared" si="83"/>
        <v>215</v>
      </c>
      <c r="N229" s="12">
        <f t="shared" si="84"/>
        <v>1.042505061</v>
      </c>
      <c r="O229" s="12">
        <f t="shared" ca="1" si="85"/>
        <v>1.1608759959999999</v>
      </c>
      <c r="P229" s="17">
        <f t="shared" si="92"/>
        <v>0</v>
      </c>
      <c r="Q229" s="14">
        <f t="shared" ca="1" si="77"/>
        <v>537682.66110542999</v>
      </c>
      <c r="R229" s="21">
        <f t="shared" si="78"/>
        <v>0</v>
      </c>
      <c r="S229" s="14">
        <f t="shared" si="86"/>
        <v>0</v>
      </c>
      <c r="T229" s="4" t="str">
        <f>IF(P228&gt;0,VLOOKUP(P228,X$12:AG$150,10),T228)</f>
        <v>A+J=</v>
      </c>
      <c r="U229" s="33" t="e">
        <f>IF(P228&gt;0,VLOOKUP(P228,X$12:AG$150,11),U228)</f>
        <v>#REF!</v>
      </c>
      <c r="V229" s="33"/>
      <c r="W229" s="3"/>
      <c r="X229" s="139">
        <f>[2]Plan1!$A311</f>
        <v>46272</v>
      </c>
      <c r="AA229" s="1"/>
      <c r="AB229" s="28"/>
      <c r="AC229" s="125"/>
      <c r="AD229" s="125"/>
      <c r="AE229" s="125"/>
      <c r="AF229" s="3"/>
      <c r="AG229" s="11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112">
        <f t="shared" si="79"/>
        <v>44984</v>
      </c>
      <c r="B230" s="113">
        <f t="shared" ca="1" si="87"/>
        <v>3882622.9124298198</v>
      </c>
      <c r="C230" s="7">
        <f t="shared" ca="1" si="80"/>
        <v>3342218.0715228398</v>
      </c>
      <c r="D230" s="86">
        <f t="shared" si="91"/>
        <v>44981</v>
      </c>
      <c r="E230" s="84">
        <f ca="1">IF(D230&lt;$B$1,VLOOKUP(D230,[1]DI!$A$4:$B$15000,2,FALSE),0)</f>
        <v>0.13650000000000001</v>
      </c>
      <c r="F230" s="14">
        <f t="shared" ca="1" si="88"/>
        <v>1.00050788</v>
      </c>
      <c r="G230" s="14">
        <f ca="1">(TRUNC(PRODUCT($F$12:$F229),16))</f>
        <v>1.11411025965128</v>
      </c>
      <c r="H230" s="14">
        <f t="shared" si="89"/>
        <v>1</v>
      </c>
      <c r="I230" s="14">
        <f t="shared" ca="1" si="90"/>
        <v>1.1141102599999999</v>
      </c>
      <c r="J230" s="13">
        <f t="shared" si="81"/>
        <v>0.05</v>
      </c>
      <c r="K230" s="33">
        <f>IF(P229&gt;0,VLOOKUP(P229,X$12:AG$150,2),K229)</f>
        <v>44670</v>
      </c>
      <c r="L230" s="2">
        <f t="shared" si="82"/>
        <v>216</v>
      </c>
      <c r="M230" s="17">
        <f t="shared" si="83"/>
        <v>216</v>
      </c>
      <c r="N230" s="12">
        <f t="shared" si="84"/>
        <v>1.042706921</v>
      </c>
      <c r="O230" s="12">
        <f t="shared" ca="1" si="85"/>
        <v>1.161690479</v>
      </c>
      <c r="P230" s="17">
        <f t="shared" si="92"/>
        <v>0</v>
      </c>
      <c r="Q230" s="14">
        <f t="shared" ca="1" si="77"/>
        <v>540404.84090697998</v>
      </c>
      <c r="R230" s="21">
        <f t="shared" si="78"/>
        <v>0</v>
      </c>
      <c r="S230" s="14">
        <f t="shared" si="86"/>
        <v>0</v>
      </c>
      <c r="T230" s="4" t="str">
        <f>IF(P229&gt;0,VLOOKUP(P229,X$12:AG$150,10),T229)</f>
        <v>A+J=</v>
      </c>
      <c r="U230" s="33" t="e">
        <f>IF(P229&gt;0,VLOOKUP(P229,X$12:AG$150,11),U229)</f>
        <v>#REF!</v>
      </c>
      <c r="V230" s="33"/>
      <c r="W230" s="3"/>
      <c r="X230" s="139">
        <f>[2]Plan1!$A312</f>
        <v>46307</v>
      </c>
      <c r="AA230" s="1"/>
      <c r="AB230" s="28"/>
      <c r="AC230" s="125"/>
      <c r="AD230" s="125"/>
      <c r="AE230" s="125"/>
      <c r="AF230" s="3"/>
      <c r="AG230" s="11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112">
        <f t="shared" si="79"/>
        <v>44985</v>
      </c>
      <c r="B231" s="113">
        <f t="shared" ca="1" si="87"/>
        <v>3885346.98058458</v>
      </c>
      <c r="C231" s="7">
        <f t="shared" ca="1" si="80"/>
        <v>3342218.0715228398</v>
      </c>
      <c r="D231" s="86">
        <f t="shared" si="91"/>
        <v>44984</v>
      </c>
      <c r="E231" s="84">
        <f ca="1">IF(D231&lt;$B$1,VLOOKUP(D231,[1]DI!$A$4:$B$15000,2,FALSE),0)</f>
        <v>0.13650000000000001</v>
      </c>
      <c r="F231" s="14">
        <f t="shared" ca="1" si="88"/>
        <v>1.00050788</v>
      </c>
      <c r="G231" s="14">
        <f ca="1">(TRUNC(PRODUCT($F$12:$F230),16))</f>
        <v>1.11467609396995</v>
      </c>
      <c r="H231" s="14">
        <f t="shared" si="89"/>
        <v>1</v>
      </c>
      <c r="I231" s="14">
        <f t="shared" ca="1" si="90"/>
        <v>1.1146760899999999</v>
      </c>
      <c r="J231" s="13">
        <f t="shared" si="81"/>
        <v>0.05</v>
      </c>
      <c r="K231" s="33">
        <f>IF(P230&gt;0,VLOOKUP(P230,X$12:AG$150,2),K230)</f>
        <v>44670</v>
      </c>
      <c r="L231" s="2">
        <f t="shared" si="82"/>
        <v>217</v>
      </c>
      <c r="M231" s="17">
        <f t="shared" si="83"/>
        <v>217</v>
      </c>
      <c r="N231" s="12">
        <f t="shared" si="84"/>
        <v>1.0429088209999999</v>
      </c>
      <c r="O231" s="12">
        <f t="shared" ca="1" si="85"/>
        <v>1.162505527</v>
      </c>
      <c r="P231" s="17">
        <f t="shared" si="92"/>
        <v>0</v>
      </c>
      <c r="Q231" s="14">
        <f t="shared" ca="1" si="77"/>
        <v>543128.90906174004</v>
      </c>
      <c r="R231" s="21">
        <f t="shared" si="78"/>
        <v>0</v>
      </c>
      <c r="S231" s="14">
        <f t="shared" si="86"/>
        <v>0</v>
      </c>
      <c r="T231" s="4" t="str">
        <f>IF(P230&gt;0,VLOOKUP(P230,X$12:AG$150,10),T230)</f>
        <v>A+J=</v>
      </c>
      <c r="U231" s="33" t="e">
        <f>IF(P230&gt;0,VLOOKUP(P230,X$12:AG$150,11),U230)</f>
        <v>#REF!</v>
      </c>
      <c r="V231" s="33"/>
      <c r="W231" s="3"/>
      <c r="X231" s="139">
        <f>[2]Plan1!$A313</f>
        <v>46328</v>
      </c>
      <c r="AA231" s="1"/>
      <c r="AB231" s="28"/>
      <c r="AC231" s="125"/>
      <c r="AD231" s="125"/>
      <c r="AE231" s="125"/>
      <c r="AF231" s="3"/>
      <c r="AG231" s="11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112">
        <f t="shared" si="79"/>
        <v>44986</v>
      </c>
      <c r="B232" s="113">
        <f t="shared" ca="1" si="87"/>
        <v>3888073.0039369101</v>
      </c>
      <c r="C232" s="7">
        <f t="shared" ca="1" si="80"/>
        <v>3342218.0715228398</v>
      </c>
      <c r="D232" s="86">
        <f t="shared" si="91"/>
        <v>44985</v>
      </c>
      <c r="E232" s="84">
        <f ca="1">IF(D232&lt;$B$1,VLOOKUP(D232,[1]DI!$A$4:$B$15000,2,FALSE),0)</f>
        <v>0.13650000000000001</v>
      </c>
      <c r="F232" s="14">
        <f t="shared" ca="1" si="88"/>
        <v>1.00050788</v>
      </c>
      <c r="G232" s="14">
        <f ca="1">(TRUNC(PRODUCT($F$12:$F231),16))</f>
        <v>1.1152422156645501</v>
      </c>
      <c r="H232" s="14">
        <f t="shared" si="89"/>
        <v>1</v>
      </c>
      <c r="I232" s="14">
        <f t="shared" ca="1" si="90"/>
        <v>1.1152422200000001</v>
      </c>
      <c r="J232" s="13">
        <f t="shared" si="81"/>
        <v>0.05</v>
      </c>
      <c r="K232" s="33">
        <f>IF(P231&gt;0,VLOOKUP(P231,X$12:AG$150,2),K231)</f>
        <v>44670</v>
      </c>
      <c r="L232" s="2">
        <f t="shared" si="82"/>
        <v>218</v>
      </c>
      <c r="M232" s="17">
        <f t="shared" si="83"/>
        <v>218</v>
      </c>
      <c r="N232" s="12">
        <f t="shared" si="84"/>
        <v>1.04311076</v>
      </c>
      <c r="O232" s="12">
        <f t="shared" ca="1" si="85"/>
        <v>1.16332116</v>
      </c>
      <c r="P232" s="17">
        <f t="shared" si="92"/>
        <v>0</v>
      </c>
      <c r="Q232" s="14">
        <f t="shared" ca="1" si="77"/>
        <v>545854.93241407</v>
      </c>
      <c r="R232" s="21">
        <f t="shared" si="78"/>
        <v>0</v>
      </c>
      <c r="S232" s="14">
        <f t="shared" si="86"/>
        <v>0</v>
      </c>
      <c r="T232" s="4" t="str">
        <f>IF(P231&gt;0,VLOOKUP(P231,X$12:AG$150,10),T231)</f>
        <v>A+J=</v>
      </c>
      <c r="U232" s="33" t="e">
        <f>IF(P231&gt;0,VLOOKUP(P231,X$12:AG$150,11),U231)</f>
        <v>#REF!</v>
      </c>
      <c r="V232" s="33"/>
      <c r="W232" s="3"/>
      <c r="X232" s="139">
        <f>[2]Plan1!$A314</f>
        <v>46341</v>
      </c>
      <c r="AA232" s="1"/>
      <c r="AB232" s="28"/>
      <c r="AC232" s="125"/>
      <c r="AD232" s="125"/>
      <c r="AE232" s="125"/>
      <c r="AF232" s="3"/>
      <c r="AG232" s="11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112">
        <f t="shared" si="79"/>
        <v>44987</v>
      </c>
      <c r="B233" s="113">
        <f t="shared" ca="1" si="87"/>
        <v>3890800.8755358299</v>
      </c>
      <c r="C233" s="7">
        <f t="shared" ca="1" si="80"/>
        <v>3342218.0715228398</v>
      </c>
      <c r="D233" s="86">
        <f t="shared" si="91"/>
        <v>44986</v>
      </c>
      <c r="E233" s="84">
        <f ca="1">IF(D233&lt;$B$1,VLOOKUP(D233,[1]DI!$A$4:$B$15000,2,FALSE),0)</f>
        <v>0.13650000000000001</v>
      </c>
      <c r="F233" s="14">
        <f t="shared" ca="1" si="88"/>
        <v>1.00050788</v>
      </c>
      <c r="G233" s="14">
        <f ca="1">(TRUNC(PRODUCT($F$12:$F232),16))</f>
        <v>1.1158086248810499</v>
      </c>
      <c r="H233" s="14">
        <f t="shared" si="89"/>
        <v>1</v>
      </c>
      <c r="I233" s="14">
        <f t="shared" ca="1" si="90"/>
        <v>1.1158086199999999</v>
      </c>
      <c r="J233" s="13">
        <f t="shared" si="81"/>
        <v>0.05</v>
      </c>
      <c r="K233" s="33">
        <f>IF(P232&gt;0,VLOOKUP(P232,X$12:AG$150,2),K232)</f>
        <v>44670</v>
      </c>
      <c r="L233" s="2">
        <f t="shared" si="82"/>
        <v>219</v>
      </c>
      <c r="M233" s="17">
        <f t="shared" si="83"/>
        <v>219</v>
      </c>
      <c r="N233" s="12">
        <f t="shared" si="84"/>
        <v>1.043312738</v>
      </c>
      <c r="O233" s="12">
        <f t="shared" ca="1" si="85"/>
        <v>1.164137346</v>
      </c>
      <c r="P233" s="17">
        <f t="shared" si="92"/>
        <v>0</v>
      </c>
      <c r="Q233" s="14">
        <f t="shared" ca="1" si="77"/>
        <v>548582.80401298997</v>
      </c>
      <c r="R233" s="21">
        <f t="shared" si="78"/>
        <v>0</v>
      </c>
      <c r="S233" s="14">
        <f t="shared" si="86"/>
        <v>0</v>
      </c>
      <c r="T233" s="4" t="str">
        <f>IF(P232&gt;0,VLOOKUP(P232,X$12:AG$150,10),T232)</f>
        <v>A+J=</v>
      </c>
      <c r="U233" s="33" t="e">
        <f>IF(P232&gt;0,VLOOKUP(P232,X$12:AG$150,11),U232)</f>
        <v>#REF!</v>
      </c>
      <c r="V233" s="33"/>
      <c r="W233" s="3"/>
      <c r="X233" s="139">
        <f>[2]Plan1!$A315</f>
        <v>46346</v>
      </c>
      <c r="AA233" s="1"/>
      <c r="AB233" s="28"/>
      <c r="AC233" s="125"/>
      <c r="AD233" s="125"/>
      <c r="AE233" s="125"/>
      <c r="AF233" s="3"/>
      <c r="AG233" s="11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112">
        <f t="shared" si="79"/>
        <v>44988</v>
      </c>
      <c r="B234" s="113">
        <f t="shared" ca="1" si="87"/>
        <v>3893530.7090167599</v>
      </c>
      <c r="C234" s="7">
        <f t="shared" ca="1" si="80"/>
        <v>3342218.0715228398</v>
      </c>
      <c r="D234" s="86">
        <f t="shared" si="91"/>
        <v>44987</v>
      </c>
      <c r="E234" s="84">
        <f ca="1">IF(D234&lt;$B$1,VLOOKUP(D234,[1]DI!$A$4:$B$15000,2,FALSE),0)</f>
        <v>0.13650000000000001</v>
      </c>
      <c r="F234" s="14">
        <f t="shared" ca="1" si="88"/>
        <v>1.00050788</v>
      </c>
      <c r="G234" s="14">
        <f ca="1">(TRUNC(PRODUCT($F$12:$F233),16))</f>
        <v>1.11637532176545</v>
      </c>
      <c r="H234" s="14">
        <f t="shared" si="89"/>
        <v>1</v>
      </c>
      <c r="I234" s="14">
        <f t="shared" ca="1" si="90"/>
        <v>1.1163753199999999</v>
      </c>
      <c r="J234" s="13">
        <f t="shared" si="81"/>
        <v>0.05</v>
      </c>
      <c r="K234" s="33">
        <f>IF(P233&gt;0,VLOOKUP(P233,X$12:AG$150,2),K233)</f>
        <v>44670</v>
      </c>
      <c r="L234" s="2">
        <f t="shared" si="82"/>
        <v>220</v>
      </c>
      <c r="M234" s="17">
        <f t="shared" si="83"/>
        <v>220</v>
      </c>
      <c r="N234" s="12">
        <f t="shared" si="84"/>
        <v>1.0435147549999999</v>
      </c>
      <c r="O234" s="12">
        <f t="shared" ca="1" si="85"/>
        <v>1.1649541189999999</v>
      </c>
      <c r="P234" s="17">
        <f t="shared" si="92"/>
        <v>0</v>
      </c>
      <c r="Q234" s="14">
        <f t="shared" ca="1" si="77"/>
        <v>551312.63749392005</v>
      </c>
      <c r="R234" s="21">
        <f t="shared" si="78"/>
        <v>0</v>
      </c>
      <c r="S234" s="14">
        <f t="shared" si="86"/>
        <v>0</v>
      </c>
      <c r="T234" s="4" t="str">
        <f>IF(P233&gt;0,VLOOKUP(P233,X$12:AG$150,10),T233)</f>
        <v>A+J=</v>
      </c>
      <c r="U234" s="33" t="e">
        <f>IF(P233&gt;0,VLOOKUP(P233,X$12:AG$150,11),U233)</f>
        <v>#REF!</v>
      </c>
      <c r="V234" s="33"/>
      <c r="W234" s="3"/>
      <c r="X234" s="139">
        <f>[2]Plan1!$A316</f>
        <v>46381</v>
      </c>
      <c r="AA234" s="1"/>
      <c r="AB234" s="28"/>
      <c r="AC234" s="125"/>
      <c r="AD234" s="125"/>
      <c r="AE234" s="125"/>
      <c r="AF234" s="3"/>
      <c r="AG234" s="11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112">
        <f t="shared" si="79"/>
        <v>44991</v>
      </c>
      <c r="B235" s="113">
        <f t="shared" ca="1" si="87"/>
        <v>3896262.4642730895</v>
      </c>
      <c r="C235" s="7">
        <f t="shared" ca="1" si="80"/>
        <v>3342218.0715228398</v>
      </c>
      <c r="D235" s="86">
        <f t="shared" si="91"/>
        <v>44988</v>
      </c>
      <c r="E235" s="84">
        <f ca="1">IF(D235&lt;$B$1,VLOOKUP(D235,[1]DI!$A$4:$B$15000,2,FALSE),0)</f>
        <v>0.13650000000000001</v>
      </c>
      <c r="F235" s="14">
        <f t="shared" ca="1" si="88"/>
        <v>1.00050788</v>
      </c>
      <c r="G235" s="14">
        <f ca="1">(TRUNC(PRODUCT($F$12:$F234),16))</f>
        <v>1.1169423064638699</v>
      </c>
      <c r="H235" s="14">
        <f t="shared" si="89"/>
        <v>1</v>
      </c>
      <c r="I235" s="14">
        <f t="shared" ca="1" si="90"/>
        <v>1.11694231</v>
      </c>
      <c r="J235" s="13">
        <f t="shared" si="81"/>
        <v>0.05</v>
      </c>
      <c r="K235" s="33">
        <f>IF(P234&gt;0,VLOOKUP(P234,X$12:AG$150,2),K234)</f>
        <v>44670</v>
      </c>
      <c r="L235" s="2">
        <f t="shared" si="82"/>
        <v>221</v>
      </c>
      <c r="M235" s="17">
        <f t="shared" si="83"/>
        <v>221</v>
      </c>
      <c r="N235" s="12">
        <f t="shared" si="84"/>
        <v>1.043716812</v>
      </c>
      <c r="O235" s="12">
        <f t="shared" ca="1" si="85"/>
        <v>1.1657714669999999</v>
      </c>
      <c r="P235" s="17">
        <f t="shared" si="92"/>
        <v>0</v>
      </c>
      <c r="Q235" s="14">
        <f t="shared" ca="1" si="77"/>
        <v>554044.39275024994</v>
      </c>
      <c r="R235" s="21">
        <f t="shared" si="78"/>
        <v>0</v>
      </c>
      <c r="S235" s="14">
        <f t="shared" si="86"/>
        <v>0</v>
      </c>
      <c r="T235" s="4" t="str">
        <f>IF(P234&gt;0,VLOOKUP(P234,X$12:AG$150,10),T234)</f>
        <v>A+J=</v>
      </c>
      <c r="U235" s="33" t="e">
        <f>IF(P234&gt;0,VLOOKUP(P234,X$12:AG$150,11),U234)</f>
        <v>#REF!</v>
      </c>
      <c r="V235" s="33"/>
      <c r="W235" s="3"/>
      <c r="X235" s="139">
        <f>[2]Plan1!$A317</f>
        <v>46388</v>
      </c>
      <c r="AA235" s="1"/>
      <c r="AB235" s="28"/>
      <c r="AC235" s="125"/>
      <c r="AD235" s="125"/>
      <c r="AE235" s="125"/>
      <c r="AF235" s="3"/>
      <c r="AG235" s="11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112">
        <f t="shared" si="79"/>
        <v>44992</v>
      </c>
      <c r="B236" s="113">
        <f t="shared" ca="1" si="87"/>
        <v>3898996.1045403997</v>
      </c>
      <c r="C236" s="7">
        <f t="shared" ca="1" si="80"/>
        <v>3342218.0715228398</v>
      </c>
      <c r="D236" s="86">
        <f t="shared" si="91"/>
        <v>44991</v>
      </c>
      <c r="E236" s="84">
        <f ca="1">IF(D236&lt;$B$1,VLOOKUP(D236,[1]DI!$A$4:$B$15000,2,FALSE),0)</f>
        <v>0.13650000000000001</v>
      </c>
      <c r="F236" s="14">
        <f t="shared" ca="1" si="88"/>
        <v>1.00050788</v>
      </c>
      <c r="G236" s="14">
        <f ca="1">(TRUNC(PRODUCT($F$12:$F235),16))</f>
        <v>1.1175095791224801</v>
      </c>
      <c r="H236" s="14">
        <f t="shared" si="89"/>
        <v>1</v>
      </c>
      <c r="I236" s="14">
        <f t="shared" ca="1" si="90"/>
        <v>1.1175095799999999</v>
      </c>
      <c r="J236" s="13">
        <f t="shared" si="81"/>
        <v>0.05</v>
      </c>
      <c r="K236" s="33">
        <f>IF(P235&gt;0,VLOOKUP(P235,X$12:AG$150,2),K235)</f>
        <v>44670</v>
      </c>
      <c r="L236" s="2">
        <f t="shared" si="82"/>
        <v>222</v>
      </c>
      <c r="M236" s="17">
        <f t="shared" si="83"/>
        <v>222</v>
      </c>
      <c r="N236" s="12">
        <f t="shared" si="84"/>
        <v>1.0439189069999999</v>
      </c>
      <c r="O236" s="12">
        <f t="shared" ca="1" si="85"/>
        <v>1.1665893789999999</v>
      </c>
      <c r="P236" s="17">
        <f t="shared" si="92"/>
        <v>0</v>
      </c>
      <c r="Q236" s="14">
        <f t="shared" ca="1" si="77"/>
        <v>556778.03301756002</v>
      </c>
      <c r="R236" s="21">
        <f t="shared" si="78"/>
        <v>0</v>
      </c>
      <c r="S236" s="14">
        <f t="shared" si="86"/>
        <v>0</v>
      </c>
      <c r="T236" s="4" t="str">
        <f>IF(P235&gt;0,VLOOKUP(P235,X$12:AG$150,10),T235)</f>
        <v>A+J=</v>
      </c>
      <c r="U236" s="33" t="e">
        <f>IF(P235&gt;0,VLOOKUP(P235,X$12:AG$150,11),U235)</f>
        <v>#REF!</v>
      </c>
      <c r="V236" s="33"/>
      <c r="W236" s="3"/>
      <c r="X236" s="139">
        <f>[2]Plan1!$A318</f>
        <v>46426</v>
      </c>
      <c r="AA236" s="1"/>
      <c r="AB236" s="28"/>
      <c r="AC236" s="125"/>
      <c r="AD236" s="125"/>
      <c r="AE236" s="125"/>
      <c r="AF236" s="3"/>
      <c r="AG236" s="11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112">
        <f t="shared" si="79"/>
        <v>44993</v>
      </c>
      <c r="B237" s="113">
        <f t="shared" ca="1" si="87"/>
        <v>3901731.6732675498</v>
      </c>
      <c r="C237" s="7">
        <f t="shared" ca="1" si="80"/>
        <v>3342218.0715228398</v>
      </c>
      <c r="D237" s="86">
        <f t="shared" si="91"/>
        <v>44992</v>
      </c>
      <c r="E237" s="84">
        <f ca="1">IF(D237&lt;$B$1,VLOOKUP(D237,[1]DI!$A$4:$B$15000,2,FALSE),0)</f>
        <v>0.13650000000000001</v>
      </c>
      <c r="F237" s="14">
        <f t="shared" ca="1" si="88"/>
        <v>1.00050788</v>
      </c>
      <c r="G237" s="14">
        <f ca="1">(TRUNC(PRODUCT($F$12:$F236),16))</f>
        <v>1.11807713988752</v>
      </c>
      <c r="H237" s="14">
        <f t="shared" si="89"/>
        <v>1</v>
      </c>
      <c r="I237" s="14">
        <f t="shared" ca="1" si="90"/>
        <v>1.11807714</v>
      </c>
      <c r="J237" s="13">
        <f t="shared" si="81"/>
        <v>0.05</v>
      </c>
      <c r="K237" s="33">
        <f>IF(P236&gt;0,VLOOKUP(P236,X$12:AG$150,2),K236)</f>
        <v>44670</v>
      </c>
      <c r="L237" s="2">
        <f t="shared" si="82"/>
        <v>223</v>
      </c>
      <c r="M237" s="17">
        <f t="shared" si="83"/>
        <v>223</v>
      </c>
      <c r="N237" s="12">
        <f t="shared" si="84"/>
        <v>1.044121042</v>
      </c>
      <c r="O237" s="12">
        <f t="shared" ca="1" si="85"/>
        <v>1.167407868</v>
      </c>
      <c r="P237" s="17">
        <f t="shared" si="92"/>
        <v>0</v>
      </c>
      <c r="Q237" s="14">
        <f t="shared" ca="1" si="77"/>
        <v>559513.60174471</v>
      </c>
      <c r="R237" s="21">
        <f t="shared" si="78"/>
        <v>0</v>
      </c>
      <c r="S237" s="14">
        <f t="shared" si="86"/>
        <v>0</v>
      </c>
      <c r="T237" s="4" t="str">
        <f>IF(P236&gt;0,VLOOKUP(P236,X$12:AG$150,10),T236)</f>
        <v>A+J=</v>
      </c>
      <c r="U237" s="33" t="e">
        <f>IF(P236&gt;0,VLOOKUP(P236,X$12:AG$150,11),U236)</f>
        <v>#REF!</v>
      </c>
      <c r="V237" s="33"/>
      <c r="W237" s="3"/>
      <c r="X237" s="139">
        <f>[2]Plan1!$A319</f>
        <v>46427</v>
      </c>
      <c r="AA237" s="1"/>
      <c r="AB237" s="28"/>
      <c r="AC237" s="125"/>
      <c r="AD237" s="125"/>
      <c r="AE237" s="125"/>
      <c r="AF237" s="3"/>
      <c r="AG237" s="11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112">
        <f t="shared" si="79"/>
        <v>44994</v>
      </c>
      <c r="B238" s="113">
        <f t="shared" ca="1" si="87"/>
        <v>3904469.1637700796</v>
      </c>
      <c r="C238" s="7">
        <f t="shared" ca="1" si="80"/>
        <v>3342218.0715228398</v>
      </c>
      <c r="D238" s="86">
        <f t="shared" si="91"/>
        <v>44993</v>
      </c>
      <c r="E238" s="84">
        <f ca="1">IF(D238&lt;$B$1,VLOOKUP(D238,[1]DI!$A$4:$B$15000,2,FALSE),0)</f>
        <v>0.13650000000000001</v>
      </c>
      <c r="F238" s="14">
        <f t="shared" ca="1" si="88"/>
        <v>1.00050788</v>
      </c>
      <c r="G238" s="14">
        <f ca="1">(TRUNC(PRODUCT($F$12:$F237),16))</f>
        <v>1.11864498890533</v>
      </c>
      <c r="H238" s="14">
        <f t="shared" si="89"/>
        <v>1</v>
      </c>
      <c r="I238" s="14">
        <f t="shared" ca="1" si="90"/>
        <v>1.11864499</v>
      </c>
      <c r="J238" s="13">
        <f t="shared" si="81"/>
        <v>0.05</v>
      </c>
      <c r="K238" s="33">
        <f>IF(P237&gt;0,VLOOKUP(P237,X$12:AG$150,2),K237)</f>
        <v>44670</v>
      </c>
      <c r="L238" s="2">
        <f t="shared" si="82"/>
        <v>224</v>
      </c>
      <c r="M238" s="17">
        <f t="shared" si="83"/>
        <v>224</v>
      </c>
      <c r="N238" s="12">
        <f t="shared" si="84"/>
        <v>1.0443232149999999</v>
      </c>
      <c r="O238" s="12">
        <f t="shared" ca="1" si="85"/>
        <v>1.1682269320000001</v>
      </c>
      <c r="P238" s="17">
        <f t="shared" si="92"/>
        <v>0</v>
      </c>
      <c r="Q238" s="14">
        <f t="shared" ca="1" si="77"/>
        <v>562251.09224724001</v>
      </c>
      <c r="R238" s="21">
        <f t="shared" si="78"/>
        <v>0</v>
      </c>
      <c r="S238" s="14">
        <f t="shared" si="86"/>
        <v>0</v>
      </c>
      <c r="T238" s="4" t="str">
        <f>IF(P237&gt;0,VLOOKUP(P237,X$12:AG$150,10),T237)</f>
        <v>A+J=</v>
      </c>
      <c r="U238" s="33" t="e">
        <f>IF(P237&gt;0,VLOOKUP(P237,X$12:AG$150,11),U237)</f>
        <v>#REF!</v>
      </c>
      <c r="V238" s="33"/>
      <c r="W238" s="3"/>
      <c r="X238" s="139">
        <f>[2]Plan1!$A320</f>
        <v>46472</v>
      </c>
      <c r="AA238" s="1"/>
      <c r="AB238" s="28"/>
      <c r="AC238" s="125"/>
      <c r="AD238" s="125"/>
      <c r="AE238" s="125"/>
      <c r="AF238" s="3"/>
      <c r="AG238" s="11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112">
        <f t="shared" si="79"/>
        <v>44995</v>
      </c>
      <c r="B239" s="113">
        <f t="shared" ca="1" si="87"/>
        <v>3907208.5860746596</v>
      </c>
      <c r="C239" s="7">
        <f t="shared" ca="1" si="80"/>
        <v>3342218.0715228398</v>
      </c>
      <c r="D239" s="86">
        <f t="shared" si="91"/>
        <v>44994</v>
      </c>
      <c r="E239" s="84">
        <f ca="1">IF(D239&lt;$B$1,VLOOKUP(D239,[1]DI!$A$4:$B$15000,2,FALSE),0)</f>
        <v>0.13650000000000001</v>
      </c>
      <c r="F239" s="14">
        <f t="shared" ca="1" si="88"/>
        <v>1.00050788</v>
      </c>
      <c r="G239" s="14">
        <f ca="1">(TRUNC(PRODUCT($F$12:$F238),16))</f>
        <v>1.11921312632229</v>
      </c>
      <c r="H239" s="14">
        <f t="shared" si="89"/>
        <v>1</v>
      </c>
      <c r="I239" s="14">
        <f t="shared" ca="1" si="90"/>
        <v>1.1192131299999999</v>
      </c>
      <c r="J239" s="13">
        <f t="shared" si="81"/>
        <v>0.05</v>
      </c>
      <c r="K239" s="33">
        <f>IF(P238&gt;0,VLOOKUP(P238,X$12:AG$150,2),K238)</f>
        <v>44670</v>
      </c>
      <c r="L239" s="2">
        <f t="shared" si="82"/>
        <v>225</v>
      </c>
      <c r="M239" s="17">
        <f t="shared" si="83"/>
        <v>225</v>
      </c>
      <c r="N239" s="12">
        <f t="shared" si="84"/>
        <v>1.044525428</v>
      </c>
      <c r="O239" s="12">
        <f t="shared" ca="1" si="85"/>
        <v>1.169046574</v>
      </c>
      <c r="P239" s="17">
        <f t="shared" si="92"/>
        <v>0</v>
      </c>
      <c r="Q239" s="14">
        <f t="shared" ca="1" si="77"/>
        <v>564990.51455182</v>
      </c>
      <c r="R239" s="21">
        <f t="shared" si="78"/>
        <v>0</v>
      </c>
      <c r="S239" s="14">
        <f t="shared" si="86"/>
        <v>0</v>
      </c>
      <c r="T239" s="4" t="str">
        <f>IF(P238&gt;0,VLOOKUP(P238,X$12:AG$150,10),T238)</f>
        <v>A+J=</v>
      </c>
      <c r="U239" s="33" t="e">
        <f>IF(P238&gt;0,VLOOKUP(P238,X$12:AG$150,11),U238)</f>
        <v>#REF!</v>
      </c>
      <c r="V239" s="33"/>
      <c r="W239" s="3"/>
      <c r="X239" s="139">
        <f>[2]Plan1!$A321</f>
        <v>46498</v>
      </c>
      <c r="AA239" s="1"/>
      <c r="AB239" s="28"/>
      <c r="AC239" s="125"/>
      <c r="AD239" s="125"/>
      <c r="AE239" s="125"/>
      <c r="AF239" s="3"/>
      <c r="AG239" s="11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112">
        <f t="shared" si="79"/>
        <v>44998</v>
      </c>
      <c r="B240" s="113">
        <f t="shared" ca="1" si="87"/>
        <v>3909949.89673245</v>
      </c>
      <c r="C240" s="7">
        <f t="shared" ca="1" si="80"/>
        <v>3342218.0715228398</v>
      </c>
      <c r="D240" s="86">
        <f t="shared" si="91"/>
        <v>44995</v>
      </c>
      <c r="E240" s="84">
        <f ca="1">IF(D240&lt;$B$1,VLOOKUP(D240,[1]DI!$A$4:$B$15000,2,FALSE),0)</f>
        <v>0.13650000000000001</v>
      </c>
      <c r="F240" s="14">
        <f t="shared" ca="1" si="88"/>
        <v>1.00050788</v>
      </c>
      <c r="G240" s="14">
        <f ca="1">(TRUNC(PRODUCT($F$12:$F239),16))</f>
        <v>1.11978155228489</v>
      </c>
      <c r="H240" s="14">
        <f t="shared" si="89"/>
        <v>1</v>
      </c>
      <c r="I240" s="14">
        <f t="shared" ca="1" si="90"/>
        <v>1.1197815499999999</v>
      </c>
      <c r="J240" s="13">
        <f t="shared" si="81"/>
        <v>0.05</v>
      </c>
      <c r="K240" s="33">
        <f>IF(P239&gt;0,VLOOKUP(P239,X$12:AG$150,2),K239)</f>
        <v>44670</v>
      </c>
      <c r="L240" s="2">
        <f t="shared" si="82"/>
        <v>226</v>
      </c>
      <c r="M240" s="17">
        <f t="shared" si="83"/>
        <v>226</v>
      </c>
      <c r="N240" s="12">
        <f t="shared" si="84"/>
        <v>1.04472768</v>
      </c>
      <c r="O240" s="12">
        <f t="shared" ca="1" si="85"/>
        <v>1.1698667810000001</v>
      </c>
      <c r="P240" s="17">
        <f t="shared" si="92"/>
        <v>0</v>
      </c>
      <c r="Q240" s="14">
        <f t="shared" ca="1" si="77"/>
        <v>567731.82520961005</v>
      </c>
      <c r="R240" s="21">
        <f t="shared" si="78"/>
        <v>0</v>
      </c>
      <c r="S240" s="14">
        <f t="shared" si="86"/>
        <v>0</v>
      </c>
      <c r="T240" s="4" t="str">
        <f>IF(P239&gt;0,VLOOKUP(P239,X$12:AG$150,10),T239)</f>
        <v>A+J=</v>
      </c>
      <c r="U240" s="33" t="e">
        <f>IF(P239&gt;0,VLOOKUP(P239,X$12:AG$150,11),U239)</f>
        <v>#REF!</v>
      </c>
      <c r="V240" s="33"/>
      <c r="W240" s="3"/>
      <c r="X240" s="139">
        <f>[2]Plan1!$A322</f>
        <v>46508</v>
      </c>
      <c r="AA240" s="1"/>
      <c r="AB240" s="28"/>
      <c r="AC240" s="125"/>
      <c r="AD240" s="125"/>
      <c r="AE240" s="125"/>
      <c r="AF240" s="3"/>
      <c r="AG240" s="11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112">
        <f t="shared" si="79"/>
        <v>44999</v>
      </c>
      <c r="B241" s="113">
        <f t="shared" ca="1" si="87"/>
        <v>3912693.1692722496</v>
      </c>
      <c r="C241" s="7">
        <f t="shared" ca="1" si="80"/>
        <v>3342218.0715228398</v>
      </c>
      <c r="D241" s="86">
        <f t="shared" si="91"/>
        <v>44998</v>
      </c>
      <c r="E241" s="84">
        <f ca="1">IF(D241&lt;$B$1,VLOOKUP(D241,[1]DI!$A$4:$B$15000,2,FALSE),0)</f>
        <v>0.13650000000000001</v>
      </c>
      <c r="F241" s="14">
        <f t="shared" ca="1" si="88"/>
        <v>1.00050788</v>
      </c>
      <c r="G241" s="14">
        <f ca="1">(TRUNC(PRODUCT($F$12:$F240),16))</f>
        <v>1.1203502669396599</v>
      </c>
      <c r="H241" s="14">
        <f t="shared" si="89"/>
        <v>1</v>
      </c>
      <c r="I241" s="14">
        <f t="shared" ca="1" si="90"/>
        <v>1.1203502700000001</v>
      </c>
      <c r="J241" s="13">
        <f t="shared" si="81"/>
        <v>0.05</v>
      </c>
      <c r="K241" s="33">
        <f>IF(P240&gt;0,VLOOKUP(P240,X$12:AG$150,2),K240)</f>
        <v>44670</v>
      </c>
      <c r="L241" s="2">
        <f t="shared" si="82"/>
        <v>227</v>
      </c>
      <c r="M241" s="17">
        <f t="shared" si="83"/>
        <v>227</v>
      </c>
      <c r="N241" s="12">
        <f t="shared" si="84"/>
        <v>1.044929971</v>
      </c>
      <c r="O241" s="12">
        <f t="shared" ca="1" si="85"/>
        <v>1.1706875750000001</v>
      </c>
      <c r="P241" s="17">
        <f t="shared" si="92"/>
        <v>0</v>
      </c>
      <c r="Q241" s="14">
        <f t="shared" ca="1" si="77"/>
        <v>570475.09774940996</v>
      </c>
      <c r="R241" s="21">
        <f t="shared" si="78"/>
        <v>0</v>
      </c>
      <c r="S241" s="14">
        <f t="shared" si="86"/>
        <v>0</v>
      </c>
      <c r="T241" s="4" t="str">
        <f>IF(P240&gt;0,VLOOKUP(P240,X$12:AG$150,10),T240)</f>
        <v>A+J=</v>
      </c>
      <c r="U241" s="33" t="e">
        <f>IF(P240&gt;0,VLOOKUP(P240,X$12:AG$150,11),U240)</f>
        <v>#REF!</v>
      </c>
      <c r="V241" s="33"/>
      <c r="W241" s="3"/>
      <c r="X241" s="139">
        <f>[2]Plan1!$A323</f>
        <v>46534</v>
      </c>
      <c r="AA241" s="1"/>
      <c r="AB241" s="28"/>
      <c r="AC241" s="125"/>
      <c r="AD241" s="125"/>
      <c r="AE241" s="125"/>
      <c r="AF241" s="3"/>
      <c r="AG241" s="11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112">
        <f t="shared" si="79"/>
        <v>45000</v>
      </c>
      <c r="B242" s="113">
        <f t="shared" ca="1" si="87"/>
        <v>3915438.34019191</v>
      </c>
      <c r="C242" s="7">
        <f t="shared" ca="1" si="80"/>
        <v>3342218.0715228398</v>
      </c>
      <c r="D242" s="86">
        <f t="shared" si="91"/>
        <v>44999</v>
      </c>
      <c r="E242" s="84">
        <f ca="1">IF(D242&lt;$B$1,VLOOKUP(D242,[1]DI!$A$4:$B$15000,2,FALSE),0)</f>
        <v>0.13650000000000001</v>
      </c>
      <c r="F242" s="14">
        <f t="shared" ca="1" si="88"/>
        <v>1.00050788</v>
      </c>
      <c r="G242" s="14">
        <f ca="1">(TRUNC(PRODUCT($F$12:$F241),16))</f>
        <v>1.12091927043324</v>
      </c>
      <c r="H242" s="14">
        <f t="shared" si="89"/>
        <v>1</v>
      </c>
      <c r="I242" s="14">
        <f t="shared" ca="1" si="90"/>
        <v>1.1209192699999999</v>
      </c>
      <c r="J242" s="13">
        <f t="shared" si="81"/>
        <v>0.05</v>
      </c>
      <c r="K242" s="33">
        <f>IF(P241&gt;0,VLOOKUP(P241,X$12:AG$150,2),K241)</f>
        <v>44670</v>
      </c>
      <c r="L242" s="2">
        <f t="shared" si="82"/>
        <v>228</v>
      </c>
      <c r="M242" s="17">
        <f t="shared" si="83"/>
        <v>228</v>
      </c>
      <c r="N242" s="12">
        <f t="shared" si="84"/>
        <v>1.0451323020000001</v>
      </c>
      <c r="O242" s="12">
        <f t="shared" ca="1" si="85"/>
        <v>1.171508937</v>
      </c>
      <c r="P242" s="17">
        <f t="shared" si="92"/>
        <v>0</v>
      </c>
      <c r="Q242" s="14">
        <f t="shared" ca="1" si="77"/>
        <v>573220.26866906998</v>
      </c>
      <c r="R242" s="21">
        <f t="shared" si="78"/>
        <v>0</v>
      </c>
      <c r="S242" s="14">
        <f t="shared" si="86"/>
        <v>0</v>
      </c>
      <c r="T242" s="4" t="str">
        <f>IF(P241&gt;0,VLOOKUP(P241,X$12:AG$150,10),T241)</f>
        <v>A+J=</v>
      </c>
      <c r="U242" s="33" t="e">
        <f>IF(P241&gt;0,VLOOKUP(P241,X$12:AG$150,11),U241)</f>
        <v>#REF!</v>
      </c>
      <c r="V242" s="33"/>
      <c r="W242" s="3"/>
      <c r="X242" s="139">
        <f>[2]Plan1!$A324</f>
        <v>46637</v>
      </c>
      <c r="AA242" s="1"/>
      <c r="AB242" s="28"/>
      <c r="AC242" s="125"/>
      <c r="AD242" s="125"/>
      <c r="AE242" s="125"/>
      <c r="AF242" s="3"/>
      <c r="AG242" s="11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112">
        <f t="shared" si="79"/>
        <v>45001</v>
      </c>
      <c r="B243" s="113">
        <f t="shared" ca="1" si="87"/>
        <v>3918185.4362291796</v>
      </c>
      <c r="C243" s="7">
        <f t="shared" ca="1" si="80"/>
        <v>3342218.0715228398</v>
      </c>
      <c r="D243" s="86">
        <f t="shared" si="91"/>
        <v>45000</v>
      </c>
      <c r="E243" s="84">
        <f ca="1">IF(D243&lt;$B$1,VLOOKUP(D243,[1]DI!$A$4:$B$15000,2,FALSE),0)</f>
        <v>0.13650000000000001</v>
      </c>
      <c r="F243" s="14">
        <f t="shared" ca="1" si="88"/>
        <v>1.00050788</v>
      </c>
      <c r="G243" s="14">
        <f ca="1">(TRUNC(PRODUCT($F$12:$F242),16))</f>
        <v>1.1214885629122999</v>
      </c>
      <c r="H243" s="14">
        <f t="shared" si="89"/>
        <v>1</v>
      </c>
      <c r="I243" s="14">
        <f t="shared" ca="1" si="90"/>
        <v>1.12148856</v>
      </c>
      <c r="J243" s="13">
        <f t="shared" si="81"/>
        <v>0.05</v>
      </c>
      <c r="K243" s="33">
        <f>IF(P242&gt;0,VLOOKUP(P242,X$12:AG$150,2),K242)</f>
        <v>44670</v>
      </c>
      <c r="L243" s="2">
        <f t="shared" si="82"/>
        <v>229</v>
      </c>
      <c r="M243" s="17">
        <f t="shared" si="83"/>
        <v>229</v>
      </c>
      <c r="N243" s="12">
        <f t="shared" si="84"/>
        <v>1.045334671</v>
      </c>
      <c r="O243" s="12">
        <f t="shared" ca="1" si="85"/>
        <v>1.1723308750000001</v>
      </c>
      <c r="P243" s="17">
        <f t="shared" si="92"/>
        <v>0</v>
      </c>
      <c r="Q243" s="14">
        <f t="shared" ca="1" si="77"/>
        <v>575967.36470634001</v>
      </c>
      <c r="R243" s="21">
        <f t="shared" si="78"/>
        <v>0</v>
      </c>
      <c r="S243" s="14">
        <f t="shared" si="86"/>
        <v>0</v>
      </c>
      <c r="T243" s="4" t="str">
        <f>IF(P242&gt;0,VLOOKUP(P242,X$12:AG$150,10),T242)</f>
        <v>A+J=</v>
      </c>
      <c r="U243" s="33" t="e">
        <f>IF(P242&gt;0,VLOOKUP(P242,X$12:AG$150,11),U242)</f>
        <v>#REF!</v>
      </c>
      <c r="V243" s="33"/>
      <c r="W243" s="3"/>
      <c r="X243" s="139">
        <f>[2]Plan1!$A325</f>
        <v>46672</v>
      </c>
      <c r="AA243" s="1"/>
      <c r="AB243" s="28"/>
      <c r="AC243" s="125"/>
      <c r="AD243" s="125"/>
      <c r="AE243" s="125"/>
      <c r="AF243" s="3"/>
      <c r="AG243" s="11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112">
        <f t="shared" si="79"/>
        <v>45002</v>
      </c>
      <c r="B244" s="113">
        <f t="shared" ca="1" si="87"/>
        <v>3920934.4640684999</v>
      </c>
      <c r="C244" s="7">
        <f t="shared" ca="1" si="80"/>
        <v>3342218.0715228398</v>
      </c>
      <c r="D244" s="86">
        <f t="shared" si="91"/>
        <v>45001</v>
      </c>
      <c r="E244" s="84">
        <f ca="1">IF(D244&lt;$B$1,VLOOKUP(D244,[1]DI!$A$4:$B$15000,2,FALSE),0)</f>
        <v>0.13650000000000001</v>
      </c>
      <c r="F244" s="14">
        <f t="shared" ca="1" si="88"/>
        <v>1.00050788</v>
      </c>
      <c r="G244" s="14">
        <f ca="1">(TRUNC(PRODUCT($F$12:$F243),16))</f>
        <v>1.1220581445236399</v>
      </c>
      <c r="H244" s="14">
        <f t="shared" si="89"/>
        <v>1</v>
      </c>
      <c r="I244" s="14">
        <f t="shared" ca="1" si="90"/>
        <v>1.12205814</v>
      </c>
      <c r="J244" s="13">
        <f t="shared" si="81"/>
        <v>0.05</v>
      </c>
      <c r="K244" s="33">
        <f>IF(P243&gt;0,VLOOKUP(P243,X$12:AG$150,2),K243)</f>
        <v>44670</v>
      </c>
      <c r="L244" s="2">
        <f t="shared" si="82"/>
        <v>230</v>
      </c>
      <c r="M244" s="17">
        <f t="shared" si="83"/>
        <v>230</v>
      </c>
      <c r="N244" s="12">
        <f t="shared" si="84"/>
        <v>1.0455370799999999</v>
      </c>
      <c r="O244" s="12">
        <f t="shared" ca="1" si="85"/>
        <v>1.173153391</v>
      </c>
      <c r="P244" s="17">
        <f t="shared" si="92"/>
        <v>0</v>
      </c>
      <c r="Q244" s="14">
        <f t="shared" ca="1" si="77"/>
        <v>578716.39254566003</v>
      </c>
      <c r="R244" s="21">
        <f t="shared" si="78"/>
        <v>0</v>
      </c>
      <c r="S244" s="14">
        <f t="shared" si="86"/>
        <v>0</v>
      </c>
      <c r="T244" s="4" t="str">
        <f>IF(P243&gt;0,VLOOKUP(P243,X$12:AG$150,10),T243)</f>
        <v>A+J=</v>
      </c>
      <c r="U244" s="33" t="e">
        <f>IF(P243&gt;0,VLOOKUP(P243,X$12:AG$150,11),U243)</f>
        <v>#REF!</v>
      </c>
      <c r="V244" s="33"/>
      <c r="W244" s="3"/>
      <c r="X244" s="139">
        <f>[2]Plan1!$A326</f>
        <v>46693</v>
      </c>
      <c r="AA244" s="1"/>
      <c r="AB244" s="28"/>
      <c r="AC244" s="125"/>
      <c r="AD244" s="125"/>
      <c r="AE244" s="125"/>
      <c r="AF244" s="3"/>
      <c r="AG244" s="11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112">
        <f t="shared" si="79"/>
        <v>45005</v>
      </c>
      <c r="B245" s="113">
        <f t="shared" ca="1" si="87"/>
        <v>3923685.4604742597</v>
      </c>
      <c r="C245" s="7">
        <f t="shared" ca="1" si="80"/>
        <v>3342218.0715228398</v>
      </c>
      <c r="D245" s="86">
        <f t="shared" si="91"/>
        <v>45002</v>
      </c>
      <c r="E245" s="84">
        <f ca="1">IF(D245&lt;$B$1,VLOOKUP(D245,[1]DI!$A$4:$B$15000,2,FALSE),0)</f>
        <v>0.13650000000000001</v>
      </c>
      <c r="F245" s="14">
        <f t="shared" ca="1" si="88"/>
        <v>1.00050788</v>
      </c>
      <c r="G245" s="14">
        <f ca="1">(TRUNC(PRODUCT($F$12:$F244),16))</f>
        <v>1.12262801541408</v>
      </c>
      <c r="H245" s="14">
        <f t="shared" si="89"/>
        <v>1</v>
      </c>
      <c r="I245" s="14">
        <f t="shared" ca="1" si="90"/>
        <v>1.1226280200000001</v>
      </c>
      <c r="J245" s="13">
        <f t="shared" si="81"/>
        <v>0.05</v>
      </c>
      <c r="K245" s="33">
        <f>IF(P244&gt;0,VLOOKUP(P244,X$12:AG$150,2),K244)</f>
        <v>44670</v>
      </c>
      <c r="L245" s="2">
        <f t="shared" si="82"/>
        <v>231</v>
      </c>
      <c r="M245" s="17">
        <f t="shared" si="83"/>
        <v>231</v>
      </c>
      <c r="N245" s="12">
        <f t="shared" si="84"/>
        <v>1.0457395279999999</v>
      </c>
      <c r="O245" s="12">
        <f t="shared" ca="1" si="85"/>
        <v>1.1739764960000001</v>
      </c>
      <c r="P245" s="17">
        <f t="shared" si="92"/>
        <v>0</v>
      </c>
      <c r="Q245" s="14">
        <f t="shared" ca="1" si="77"/>
        <v>581467.38895141997</v>
      </c>
      <c r="R245" s="21">
        <f t="shared" si="78"/>
        <v>0</v>
      </c>
      <c r="S245" s="14">
        <f t="shared" si="86"/>
        <v>0</v>
      </c>
      <c r="T245" s="4" t="str">
        <f>IF(P244&gt;0,VLOOKUP(P244,X$12:AG$150,10),T244)</f>
        <v>A+J=</v>
      </c>
      <c r="U245" s="33" t="e">
        <f>IF(P244&gt;0,VLOOKUP(P244,X$12:AG$150,11),U244)</f>
        <v>#REF!</v>
      </c>
      <c r="V245" s="33"/>
      <c r="W245" s="3"/>
      <c r="X245" s="139">
        <f>[2]Plan1!$A327</f>
        <v>46706</v>
      </c>
      <c r="AA245" s="1"/>
      <c r="AB245" s="28"/>
      <c r="AC245" s="125"/>
      <c r="AD245" s="125"/>
      <c r="AE245" s="125"/>
      <c r="AF245" s="3"/>
      <c r="AG245" s="11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112">
        <f t="shared" si="79"/>
        <v>45006</v>
      </c>
      <c r="B246" s="113">
        <f t="shared" ca="1" si="87"/>
        <v>3926438.3519176599</v>
      </c>
      <c r="C246" s="7">
        <f t="shared" ca="1" si="80"/>
        <v>3342218.0715228398</v>
      </c>
      <c r="D246" s="86">
        <f t="shared" si="91"/>
        <v>45005</v>
      </c>
      <c r="E246" s="84">
        <f ca="1">IF(D246&lt;$B$1,VLOOKUP(D246,[1]DI!$A$4:$B$15000,2,FALSE),0)</f>
        <v>0.13650000000000001</v>
      </c>
      <c r="F246" s="14">
        <f t="shared" ca="1" si="88"/>
        <v>1.00050788</v>
      </c>
      <c r="G246" s="14">
        <f ca="1">(TRUNC(PRODUCT($F$12:$F245),16))</f>
        <v>1.12319817573055</v>
      </c>
      <c r="H246" s="14">
        <f t="shared" si="89"/>
        <v>1</v>
      </c>
      <c r="I246" s="14">
        <f t="shared" ca="1" si="90"/>
        <v>1.1231981799999999</v>
      </c>
      <c r="J246" s="13">
        <f t="shared" si="81"/>
        <v>0.05</v>
      </c>
      <c r="K246" s="33">
        <f>IF(P245&gt;0,VLOOKUP(P245,X$12:AG$150,2),K245)</f>
        <v>44670</v>
      </c>
      <c r="L246" s="2">
        <f t="shared" si="82"/>
        <v>232</v>
      </c>
      <c r="M246" s="17">
        <f t="shared" si="83"/>
        <v>232</v>
      </c>
      <c r="N246" s="12">
        <f t="shared" si="84"/>
        <v>1.0459420150000001</v>
      </c>
      <c r="O246" s="12">
        <f t="shared" ca="1" si="85"/>
        <v>1.174800168</v>
      </c>
      <c r="P246" s="17">
        <f t="shared" si="92"/>
        <v>0</v>
      </c>
      <c r="Q246" s="14">
        <f t="shared" ca="1" si="77"/>
        <v>584220.28039482003</v>
      </c>
      <c r="R246" s="21">
        <f t="shared" si="78"/>
        <v>0</v>
      </c>
      <c r="S246" s="14">
        <f t="shared" si="86"/>
        <v>0</v>
      </c>
      <c r="T246" s="4" t="str">
        <f>IF(P245&gt;0,VLOOKUP(P245,X$12:AG$150,10),T245)</f>
        <v>A+J=</v>
      </c>
      <c r="U246" s="33" t="e">
        <f>IF(P245&gt;0,VLOOKUP(P245,X$12:AG$150,11),U245)</f>
        <v>#REF!</v>
      </c>
      <c r="V246" s="33"/>
      <c r="W246" s="3"/>
      <c r="X246" s="139">
        <f>[2]Plan1!$A328</f>
        <v>46711</v>
      </c>
      <c r="AA246" s="1"/>
      <c r="AB246" s="28"/>
      <c r="AC246" s="125"/>
      <c r="AD246" s="125"/>
      <c r="AE246" s="125"/>
      <c r="AF246" s="3"/>
      <c r="AG246" s="11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112">
        <f t="shared" si="79"/>
        <v>45007</v>
      </c>
      <c r="B247" s="113">
        <f t="shared" ca="1" si="87"/>
        <v>3929193.17516312</v>
      </c>
      <c r="C247" s="7">
        <f t="shared" ca="1" si="80"/>
        <v>3342218.0715228398</v>
      </c>
      <c r="D247" s="86">
        <f t="shared" si="91"/>
        <v>45006</v>
      </c>
      <c r="E247" s="84">
        <f ca="1">IF(D247&lt;$B$1,VLOOKUP(D247,[1]DI!$A$4:$B$15000,2,FALSE),0)</f>
        <v>0.13650000000000001</v>
      </c>
      <c r="F247" s="14">
        <f t="shared" ca="1" si="88"/>
        <v>1.00050788</v>
      </c>
      <c r="G247" s="14">
        <f ca="1">(TRUNC(PRODUCT($F$12:$F246),16))</f>
        <v>1.1237686256200401</v>
      </c>
      <c r="H247" s="14">
        <f t="shared" si="89"/>
        <v>1</v>
      </c>
      <c r="I247" s="14">
        <f t="shared" ca="1" si="90"/>
        <v>1.12376863</v>
      </c>
      <c r="J247" s="13">
        <f t="shared" si="81"/>
        <v>0.05</v>
      </c>
      <c r="K247" s="33">
        <f>IF(P246&gt;0,VLOOKUP(P246,X$12:AG$150,2),K246)</f>
        <v>44670</v>
      </c>
      <c r="L247" s="2">
        <f t="shared" si="82"/>
        <v>233</v>
      </c>
      <c r="M247" s="17">
        <f t="shared" si="83"/>
        <v>233</v>
      </c>
      <c r="N247" s="12">
        <f t="shared" si="84"/>
        <v>1.0461445410000001</v>
      </c>
      <c r="O247" s="12">
        <f t="shared" ca="1" si="85"/>
        <v>1.1756244179999999</v>
      </c>
      <c r="P247" s="17">
        <f t="shared" si="92"/>
        <v>0</v>
      </c>
      <c r="Q247" s="14">
        <f t="shared" ca="1" si="77"/>
        <v>586975.10364027997</v>
      </c>
      <c r="R247" s="21">
        <f t="shared" si="78"/>
        <v>0</v>
      </c>
      <c r="S247" s="14">
        <f t="shared" si="86"/>
        <v>0</v>
      </c>
      <c r="T247" s="4" t="str">
        <f>IF(P246&gt;0,VLOOKUP(P246,X$12:AG$150,10),T246)</f>
        <v>A+J=</v>
      </c>
      <c r="U247" s="33" t="e">
        <f>IF(P246&gt;0,VLOOKUP(P246,X$12:AG$150,11),U246)</f>
        <v>#REF!</v>
      </c>
      <c r="V247" s="33"/>
      <c r="W247" s="3"/>
      <c r="X247" s="139">
        <f>[2]Plan1!$A329</f>
        <v>46746</v>
      </c>
      <c r="AA247" s="1"/>
      <c r="AB247" s="28"/>
      <c r="AC247" s="125"/>
      <c r="AD247" s="125"/>
      <c r="AE247" s="125"/>
      <c r="AF247" s="3"/>
      <c r="AG247" s="11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112">
        <f t="shared" si="79"/>
        <v>45008</v>
      </c>
      <c r="B248" s="113">
        <f t="shared" ca="1" si="87"/>
        <v>3931949.9335528295</v>
      </c>
      <c r="C248" s="7">
        <f t="shared" ca="1" si="80"/>
        <v>3342218.0715228398</v>
      </c>
      <c r="D248" s="86">
        <f t="shared" si="91"/>
        <v>45007</v>
      </c>
      <c r="E248" s="84">
        <f ca="1">IF(D248&lt;$B$1,VLOOKUP(D248,[1]DI!$A$4:$B$15000,2,FALSE),0)</f>
        <v>0.13650000000000001</v>
      </c>
      <c r="F248" s="14">
        <f t="shared" ca="1" si="88"/>
        <v>1.00050788</v>
      </c>
      <c r="G248" s="14">
        <f ca="1">(TRUNC(PRODUCT($F$12:$F247),16))</f>
        <v>1.1243393652296201</v>
      </c>
      <c r="H248" s="14">
        <f t="shared" si="89"/>
        <v>1</v>
      </c>
      <c r="I248" s="14">
        <f t="shared" ca="1" si="90"/>
        <v>1.1243393699999999</v>
      </c>
      <c r="J248" s="13">
        <f t="shared" si="81"/>
        <v>0.05</v>
      </c>
      <c r="K248" s="33">
        <f>IF(P247&gt;0,VLOOKUP(P247,X$12:AG$150,2),K247)</f>
        <v>44670</v>
      </c>
      <c r="L248" s="2">
        <f t="shared" si="82"/>
        <v>234</v>
      </c>
      <c r="M248" s="17">
        <f t="shared" si="83"/>
        <v>234</v>
      </c>
      <c r="N248" s="12">
        <f t="shared" si="84"/>
        <v>1.0463471070000001</v>
      </c>
      <c r="O248" s="12">
        <f t="shared" ca="1" si="85"/>
        <v>1.1764492470000001</v>
      </c>
      <c r="P248" s="17">
        <f t="shared" si="92"/>
        <v>0</v>
      </c>
      <c r="Q248" s="14">
        <f t="shared" ca="1" si="77"/>
        <v>589731.86202998995</v>
      </c>
      <c r="R248" s="21">
        <f t="shared" si="78"/>
        <v>0</v>
      </c>
      <c r="S248" s="14">
        <f t="shared" si="86"/>
        <v>0</v>
      </c>
      <c r="T248" s="4" t="str">
        <f>IF(P247&gt;0,VLOOKUP(P247,X$12:AG$150,10),T247)</f>
        <v>A+J=</v>
      </c>
      <c r="U248" s="33" t="e">
        <f>IF(P247&gt;0,VLOOKUP(P247,X$12:AG$150,11),U247)</f>
        <v>#REF!</v>
      </c>
      <c r="V248" s="33"/>
      <c r="W248" s="3"/>
      <c r="X248" s="139">
        <f>[2]Plan1!$A330</f>
        <v>46753</v>
      </c>
      <c r="AA248" s="1"/>
      <c r="AB248" s="28"/>
      <c r="AC248" s="125"/>
      <c r="AD248" s="125"/>
      <c r="AE248" s="125"/>
      <c r="AF248" s="3"/>
      <c r="AG248" s="11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112">
        <f t="shared" si="79"/>
        <v>45009</v>
      </c>
      <c r="B249" s="113">
        <f t="shared" ca="1" si="87"/>
        <v>3934708.5903224098</v>
      </c>
      <c r="C249" s="7">
        <f t="shared" ca="1" si="80"/>
        <v>3342218.0715228398</v>
      </c>
      <c r="D249" s="86">
        <f t="shared" si="91"/>
        <v>45008</v>
      </c>
      <c r="E249" s="84">
        <f ca="1">IF(D249&lt;$B$1,VLOOKUP(D249,[1]DI!$A$4:$B$15000,2,FALSE),0)</f>
        <v>0.13650000000000001</v>
      </c>
      <c r="F249" s="14">
        <f t="shared" ca="1" si="88"/>
        <v>1.00050788</v>
      </c>
      <c r="G249" s="14">
        <f ca="1">(TRUNC(PRODUCT($F$12:$F248),16))</f>
        <v>1.1249103947064301</v>
      </c>
      <c r="H249" s="14">
        <f t="shared" si="89"/>
        <v>1</v>
      </c>
      <c r="I249" s="14">
        <f t="shared" ca="1" si="90"/>
        <v>1.1249103899999999</v>
      </c>
      <c r="J249" s="13">
        <f t="shared" si="81"/>
        <v>0.05</v>
      </c>
      <c r="K249" s="33">
        <f>IF(P248&gt;0,VLOOKUP(P248,X$12:AG$150,2),K248)</f>
        <v>44670</v>
      </c>
      <c r="L249" s="2">
        <f t="shared" si="82"/>
        <v>235</v>
      </c>
      <c r="M249" s="17">
        <f t="shared" si="83"/>
        <v>235</v>
      </c>
      <c r="N249" s="12">
        <f t="shared" si="84"/>
        <v>1.0465497109999999</v>
      </c>
      <c r="O249" s="12">
        <f t="shared" ca="1" si="85"/>
        <v>1.1772746439999999</v>
      </c>
      <c r="P249" s="17">
        <f t="shared" si="92"/>
        <v>0</v>
      </c>
      <c r="Q249" s="14">
        <f t="shared" ca="1" si="77"/>
        <v>592490.51879957004</v>
      </c>
      <c r="R249" s="21">
        <f t="shared" si="78"/>
        <v>0</v>
      </c>
      <c r="S249" s="14">
        <f t="shared" si="86"/>
        <v>0</v>
      </c>
      <c r="T249" s="4" t="str">
        <f>IF(P248&gt;0,VLOOKUP(P248,X$12:AG$150,10),T248)</f>
        <v>A+J=</v>
      </c>
      <c r="U249" s="33" t="e">
        <f>IF(P248&gt;0,VLOOKUP(P248,X$12:AG$150,11),U248)</f>
        <v>#REF!</v>
      </c>
      <c r="V249" s="33"/>
      <c r="W249" s="3"/>
      <c r="X249" s="139">
        <f>[2]Plan1!$A331</f>
        <v>46811</v>
      </c>
      <c r="AA249" s="1"/>
      <c r="AB249" s="28"/>
      <c r="AC249" s="125"/>
      <c r="AD249" s="125"/>
      <c r="AE249" s="125"/>
      <c r="AF249" s="3"/>
      <c r="AG249" s="11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112">
        <f t="shared" si="79"/>
        <v>45012</v>
      </c>
      <c r="B250" s="113">
        <f t="shared" ca="1" si="87"/>
        <v>3937469.2156584398</v>
      </c>
      <c r="C250" s="7">
        <f t="shared" ca="1" si="80"/>
        <v>3342218.0715228398</v>
      </c>
      <c r="D250" s="86">
        <f t="shared" si="91"/>
        <v>45009</v>
      </c>
      <c r="E250" s="84">
        <f ca="1">IF(D250&lt;$B$1,VLOOKUP(D250,[1]DI!$A$4:$B$15000,2,FALSE),0)</f>
        <v>0.13650000000000001</v>
      </c>
      <c r="F250" s="14">
        <f t="shared" ca="1" si="88"/>
        <v>1.00050788</v>
      </c>
      <c r="G250" s="14">
        <f ca="1">(TRUNC(PRODUCT($F$12:$F249),16))</f>
        <v>1.1254817141976901</v>
      </c>
      <c r="H250" s="14">
        <f t="shared" si="89"/>
        <v>1</v>
      </c>
      <c r="I250" s="14">
        <f t="shared" ca="1" si="90"/>
        <v>1.1254817100000001</v>
      </c>
      <c r="J250" s="13">
        <f t="shared" si="81"/>
        <v>0.05</v>
      </c>
      <c r="K250" s="33">
        <f>IF(P249&gt;0,VLOOKUP(P249,X$12:AG$150,2),K249)</f>
        <v>44670</v>
      </c>
      <c r="L250" s="2">
        <f t="shared" si="82"/>
        <v>236</v>
      </c>
      <c r="M250" s="17">
        <f t="shared" si="83"/>
        <v>236</v>
      </c>
      <c r="N250" s="12">
        <f t="shared" si="84"/>
        <v>1.046752355</v>
      </c>
      <c r="O250" s="12">
        <f t="shared" ca="1" si="85"/>
        <v>1.1781006300000001</v>
      </c>
      <c r="P250" s="17">
        <f t="shared" si="92"/>
        <v>0</v>
      </c>
      <c r="Q250" s="14">
        <f t="shared" ca="1" si="77"/>
        <v>595251.14413559996</v>
      </c>
      <c r="R250" s="21">
        <f t="shared" si="78"/>
        <v>0</v>
      </c>
      <c r="S250" s="14">
        <f t="shared" si="86"/>
        <v>0</v>
      </c>
      <c r="T250" s="4" t="str">
        <f>IF(P249&gt;0,VLOOKUP(P249,X$12:AG$150,10),T249)</f>
        <v>A+J=</v>
      </c>
      <c r="U250" s="33" t="e">
        <f>IF(P249&gt;0,VLOOKUP(P249,X$12:AG$150,11),U249)</f>
        <v>#REF!</v>
      </c>
      <c r="V250" s="33"/>
      <c r="W250" s="3"/>
      <c r="X250" s="139">
        <f>[2]Plan1!$A332</f>
        <v>46812</v>
      </c>
      <c r="AA250" s="1"/>
      <c r="AB250" s="28"/>
      <c r="AC250" s="125"/>
      <c r="AD250" s="125"/>
      <c r="AE250" s="125"/>
      <c r="AF250" s="3"/>
      <c r="AG250" s="11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112">
        <f t="shared" si="79"/>
        <v>45013</v>
      </c>
      <c r="B251" s="113">
        <f t="shared" ca="1" si="87"/>
        <v>3940231.7794809397</v>
      </c>
      <c r="C251" s="7">
        <f t="shared" ca="1" si="80"/>
        <v>3342218.0715228398</v>
      </c>
      <c r="D251" s="86">
        <f t="shared" si="91"/>
        <v>45012</v>
      </c>
      <c r="E251" s="84">
        <f ca="1">IF(D251&lt;$B$1,VLOOKUP(D251,[1]DI!$A$4:$B$15000,2,FALSE),0)</f>
        <v>0.13650000000000001</v>
      </c>
      <c r="F251" s="14">
        <f t="shared" ca="1" si="88"/>
        <v>1.00050788</v>
      </c>
      <c r="G251" s="14">
        <f ca="1">(TRUNC(PRODUCT($F$12:$F250),16))</f>
        <v>1.1260533238507</v>
      </c>
      <c r="H251" s="14">
        <f t="shared" si="89"/>
        <v>1</v>
      </c>
      <c r="I251" s="14">
        <f t="shared" ca="1" si="90"/>
        <v>1.12605332</v>
      </c>
      <c r="J251" s="13">
        <f t="shared" si="81"/>
        <v>0.05</v>
      </c>
      <c r="K251" s="33">
        <f>IF(P250&gt;0,VLOOKUP(P250,X$12:AG$150,2),K250)</f>
        <v>44670</v>
      </c>
      <c r="L251" s="2">
        <f t="shared" si="82"/>
        <v>237</v>
      </c>
      <c r="M251" s="17">
        <f t="shared" si="83"/>
        <v>237</v>
      </c>
      <c r="N251" s="12">
        <f t="shared" si="84"/>
        <v>1.0469550379999999</v>
      </c>
      <c r="O251" s="12">
        <f t="shared" ca="1" si="85"/>
        <v>1.1789271960000001</v>
      </c>
      <c r="P251" s="17">
        <f t="shared" si="92"/>
        <v>0</v>
      </c>
      <c r="Q251" s="14">
        <f t="shared" ca="1" si="77"/>
        <v>598013.70795810001</v>
      </c>
      <c r="R251" s="21">
        <f t="shared" si="78"/>
        <v>0</v>
      </c>
      <c r="S251" s="14">
        <f t="shared" si="86"/>
        <v>0</v>
      </c>
      <c r="T251" s="4" t="str">
        <f>IF(P250&gt;0,VLOOKUP(P250,X$12:AG$150,10),T250)</f>
        <v>A+J=</v>
      </c>
      <c r="U251" s="33" t="e">
        <f>IF(P250&gt;0,VLOOKUP(P250,X$12:AG$150,11),U250)</f>
        <v>#REF!</v>
      </c>
      <c r="V251" s="33"/>
      <c r="W251" s="3"/>
      <c r="X251" s="139">
        <f>[2]Plan1!$A333</f>
        <v>46857</v>
      </c>
      <c r="AA251" s="1"/>
      <c r="AB251" s="28"/>
      <c r="AC251" s="125"/>
      <c r="AD251" s="125"/>
      <c r="AE251" s="125"/>
      <c r="AF251" s="3"/>
      <c r="AG251" s="11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112">
        <f t="shared" si="79"/>
        <v>45014</v>
      </c>
      <c r="B252" s="113">
        <f t="shared" ca="1" si="87"/>
        <v>3942996.2851321497</v>
      </c>
      <c r="C252" s="7">
        <f t="shared" ca="1" si="80"/>
        <v>3342218.0715228398</v>
      </c>
      <c r="D252" s="86">
        <f t="shared" si="91"/>
        <v>45013</v>
      </c>
      <c r="E252" s="84">
        <f ca="1">IF(D252&lt;$B$1,VLOOKUP(D252,[1]DI!$A$4:$B$15000,2,FALSE),0)</f>
        <v>0.13650000000000001</v>
      </c>
      <c r="F252" s="14">
        <f t="shared" ca="1" si="88"/>
        <v>1.00050788</v>
      </c>
      <c r="G252" s="14">
        <f ca="1">(TRUNC(PRODUCT($F$12:$F251),16))</f>
        <v>1.12662522381282</v>
      </c>
      <c r="H252" s="14">
        <f t="shared" si="89"/>
        <v>1</v>
      </c>
      <c r="I252" s="14">
        <f t="shared" ca="1" si="90"/>
        <v>1.12662522</v>
      </c>
      <c r="J252" s="13">
        <f t="shared" si="81"/>
        <v>0.05</v>
      </c>
      <c r="K252" s="33">
        <f>IF(P251&gt;0,VLOOKUP(P251,X$12:AG$150,2),K251)</f>
        <v>44670</v>
      </c>
      <c r="L252" s="2">
        <f t="shared" si="82"/>
        <v>238</v>
      </c>
      <c r="M252" s="17">
        <f t="shared" si="83"/>
        <v>238</v>
      </c>
      <c r="N252" s="12">
        <f t="shared" si="84"/>
        <v>1.047157761</v>
      </c>
      <c r="O252" s="12">
        <f t="shared" ca="1" si="85"/>
        <v>1.1797543429999999</v>
      </c>
      <c r="P252" s="17">
        <f t="shared" si="92"/>
        <v>0</v>
      </c>
      <c r="Q252" s="14">
        <f t="shared" ca="1" si="77"/>
        <v>600778.21360930998</v>
      </c>
      <c r="R252" s="21">
        <f t="shared" si="78"/>
        <v>0</v>
      </c>
      <c r="S252" s="14">
        <f t="shared" si="86"/>
        <v>0</v>
      </c>
      <c r="T252" s="4" t="str">
        <f>IF(P251&gt;0,VLOOKUP(P251,X$12:AG$150,10),T251)</f>
        <v>A+J=</v>
      </c>
      <c r="U252" s="33" t="e">
        <f>IF(P251&gt;0,VLOOKUP(P251,X$12:AG$150,11),U251)</f>
        <v>#REF!</v>
      </c>
      <c r="V252" s="33"/>
      <c r="W252" s="3"/>
      <c r="X252" s="139">
        <f>[2]Plan1!$A334</f>
        <v>46864</v>
      </c>
      <c r="AA252" s="1"/>
      <c r="AB252" s="28"/>
      <c r="AC252" s="125"/>
      <c r="AD252" s="125"/>
      <c r="AE252" s="125"/>
      <c r="AF252" s="3"/>
      <c r="AG252" s="11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112">
        <f t="shared" si="79"/>
        <v>45015</v>
      </c>
      <c r="B253" s="113">
        <f t="shared" ca="1" si="87"/>
        <v>3945762.7259276197</v>
      </c>
      <c r="C253" s="7">
        <f t="shared" ca="1" si="80"/>
        <v>3342218.0715228398</v>
      </c>
      <c r="D253" s="86">
        <f t="shared" si="91"/>
        <v>45014</v>
      </c>
      <c r="E253" s="84">
        <f ca="1">IF(D253&lt;$B$1,VLOOKUP(D253,[1]DI!$A$4:$B$15000,2,FALSE),0)</f>
        <v>0.13650000000000001</v>
      </c>
      <c r="F253" s="14">
        <f t="shared" ca="1" si="88"/>
        <v>1.00050788</v>
      </c>
      <c r="G253" s="14">
        <f ca="1">(TRUNC(PRODUCT($F$12:$F252),16))</f>
        <v>1.12719741423149</v>
      </c>
      <c r="H253" s="14">
        <f t="shared" si="89"/>
        <v>1</v>
      </c>
      <c r="I253" s="14">
        <f t="shared" ca="1" si="90"/>
        <v>1.12719741</v>
      </c>
      <c r="J253" s="13">
        <f t="shared" si="81"/>
        <v>0.05</v>
      </c>
      <c r="K253" s="33">
        <f>IF(P252&gt;0,VLOOKUP(P252,X$12:AG$150,2),K252)</f>
        <v>44670</v>
      </c>
      <c r="L253" s="2">
        <f t="shared" si="82"/>
        <v>239</v>
      </c>
      <c r="M253" s="17">
        <f t="shared" si="83"/>
        <v>239</v>
      </c>
      <c r="N253" s="12">
        <f t="shared" si="84"/>
        <v>1.047360523</v>
      </c>
      <c r="O253" s="12">
        <f t="shared" ca="1" si="85"/>
        <v>1.180582069</v>
      </c>
      <c r="P253" s="17">
        <f t="shared" si="92"/>
        <v>0</v>
      </c>
      <c r="Q253" s="14">
        <f t="shared" ca="1" si="77"/>
        <v>603544.65440478001</v>
      </c>
      <c r="R253" s="21">
        <f t="shared" si="78"/>
        <v>0</v>
      </c>
      <c r="S253" s="14">
        <f t="shared" si="86"/>
        <v>0</v>
      </c>
      <c r="T253" s="4" t="str">
        <f>IF(P252&gt;0,VLOOKUP(P252,X$12:AG$150,10),T252)</f>
        <v>A+J=</v>
      </c>
      <c r="U253" s="33" t="e">
        <f>IF(P252&gt;0,VLOOKUP(P252,X$12:AG$150,11),U252)</f>
        <v>#REF!</v>
      </c>
      <c r="V253" s="33"/>
      <c r="W253" s="3"/>
      <c r="X253" s="139">
        <f>[2]Plan1!$A335</f>
        <v>46874</v>
      </c>
      <c r="AA253" s="1"/>
      <c r="AB253" s="28"/>
      <c r="AC253" s="125"/>
      <c r="AD253" s="125"/>
      <c r="AE253" s="125"/>
      <c r="AF253" s="3"/>
      <c r="AG253" s="11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112">
        <f t="shared" si="79"/>
        <v>45016</v>
      </c>
      <c r="B254" s="113">
        <f t="shared" ca="1" si="87"/>
        <v>3948531.1386317499</v>
      </c>
      <c r="C254" s="7">
        <f t="shared" ca="1" si="80"/>
        <v>3342218.0715228398</v>
      </c>
      <c r="D254" s="86">
        <f t="shared" si="91"/>
        <v>45015</v>
      </c>
      <c r="E254" s="84">
        <f ca="1">IF(D254&lt;$B$1,VLOOKUP(D254,[1]DI!$A$4:$B$15000,2,FALSE),0)</f>
        <v>0.13650000000000001</v>
      </c>
      <c r="F254" s="14">
        <f t="shared" ca="1" si="88"/>
        <v>1.00050788</v>
      </c>
      <c r="G254" s="14">
        <f ca="1">(TRUNC(PRODUCT($F$12:$F253),16))</f>
        <v>1.1277698952542301</v>
      </c>
      <c r="H254" s="14">
        <f t="shared" si="89"/>
        <v>1</v>
      </c>
      <c r="I254" s="14">
        <f t="shared" ca="1" si="90"/>
        <v>1.1277699000000001</v>
      </c>
      <c r="J254" s="13">
        <f t="shared" si="81"/>
        <v>0.05</v>
      </c>
      <c r="K254" s="33">
        <f>IF(P253&gt;0,VLOOKUP(P253,X$12:AG$150,2),K253)</f>
        <v>44670</v>
      </c>
      <c r="L254" s="2">
        <f t="shared" si="82"/>
        <v>240</v>
      </c>
      <c r="M254" s="17">
        <f t="shared" si="83"/>
        <v>240</v>
      </c>
      <c r="N254" s="12">
        <f t="shared" si="84"/>
        <v>1.047563324</v>
      </c>
      <c r="O254" s="12">
        <f t="shared" ca="1" si="85"/>
        <v>1.181410385</v>
      </c>
      <c r="P254" s="17">
        <f t="shared" si="92"/>
        <v>0</v>
      </c>
      <c r="Q254" s="14">
        <f t="shared" ca="1" si="77"/>
        <v>606313.06710890995</v>
      </c>
      <c r="R254" s="21">
        <f t="shared" si="78"/>
        <v>0</v>
      </c>
      <c r="S254" s="14">
        <f t="shared" si="86"/>
        <v>0</v>
      </c>
      <c r="T254" s="4" t="str">
        <f>IF(P253&gt;0,VLOOKUP(P253,X$12:AG$150,10),T253)</f>
        <v>A+J=</v>
      </c>
      <c r="U254" s="33" t="e">
        <f>IF(P253&gt;0,VLOOKUP(P253,X$12:AG$150,11),U253)</f>
        <v>#REF!</v>
      </c>
      <c r="V254" s="33"/>
      <c r="W254" s="3"/>
      <c r="X254" s="139">
        <f>[2]Plan1!$A336</f>
        <v>46919</v>
      </c>
      <c r="AA254" s="1"/>
      <c r="AB254" s="28"/>
      <c r="AC254" s="125"/>
      <c r="AD254" s="125"/>
      <c r="AE254" s="125"/>
      <c r="AF254" s="3"/>
      <c r="AG254" s="11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112">
        <f t="shared" si="79"/>
        <v>45019</v>
      </c>
      <c r="B255" s="113">
        <f t="shared" ca="1" si="87"/>
        <v>3951301.4564001798</v>
      </c>
      <c r="C255" s="7">
        <f t="shared" ca="1" si="80"/>
        <v>3342218.0715228398</v>
      </c>
      <c r="D255" s="86">
        <f t="shared" si="91"/>
        <v>45016</v>
      </c>
      <c r="E255" s="84">
        <f ca="1">IF(D255&lt;$B$1,VLOOKUP(D255,[1]DI!$A$4:$B$15000,2,FALSE),0)</f>
        <v>0.13650000000000001</v>
      </c>
      <c r="F255" s="14">
        <f t="shared" ca="1" si="88"/>
        <v>1.00050788</v>
      </c>
      <c r="G255" s="14">
        <f ca="1">(TRUNC(PRODUCT($F$12:$F254),16))</f>
        <v>1.1283426670286301</v>
      </c>
      <c r="H255" s="14">
        <f t="shared" si="89"/>
        <v>1</v>
      </c>
      <c r="I255" s="14">
        <f t="shared" ca="1" si="90"/>
        <v>1.1283426700000001</v>
      </c>
      <c r="J255" s="13">
        <f t="shared" si="81"/>
        <v>0.05</v>
      </c>
      <c r="K255" s="33">
        <f>IF(P254&gt;0,VLOOKUP(P254,X$12:AG$150,2),K254)</f>
        <v>44670</v>
      </c>
      <c r="L255" s="2">
        <f t="shared" si="82"/>
        <v>241</v>
      </c>
      <c r="M255" s="17">
        <f t="shared" si="83"/>
        <v>241</v>
      </c>
      <c r="N255" s="12">
        <f t="shared" si="84"/>
        <v>1.047766164</v>
      </c>
      <c r="O255" s="12">
        <f t="shared" ca="1" si="85"/>
        <v>1.182239271</v>
      </c>
      <c r="P255" s="17">
        <f t="shared" si="92"/>
        <v>0</v>
      </c>
      <c r="Q255" s="14">
        <f t="shared" ca="1" si="77"/>
        <v>609083.38487734005</v>
      </c>
      <c r="R255" s="21">
        <f t="shared" si="78"/>
        <v>0</v>
      </c>
      <c r="S255" s="14">
        <f t="shared" si="86"/>
        <v>0</v>
      </c>
      <c r="T255" s="4" t="str">
        <f>IF(P254&gt;0,VLOOKUP(P254,X$12:AG$150,10),T254)</f>
        <v>A+J=</v>
      </c>
      <c r="U255" s="33" t="e">
        <f>IF(P254&gt;0,VLOOKUP(P254,X$12:AG$150,11),U254)</f>
        <v>#REF!</v>
      </c>
      <c r="V255" s="33"/>
      <c r="W255" s="3"/>
      <c r="X255" s="139">
        <f>[2]Plan1!$A337</f>
        <v>47003</v>
      </c>
      <c r="AA255" s="1"/>
      <c r="AB255" s="28"/>
      <c r="AC255" s="125"/>
      <c r="AD255" s="125"/>
      <c r="AE255" s="125"/>
      <c r="AF255" s="3"/>
      <c r="AG255" s="11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112">
        <f t="shared" si="79"/>
        <v>45020</v>
      </c>
      <c r="B256" s="113">
        <f t="shared" ca="1" si="87"/>
        <v>3954073.7126551</v>
      </c>
      <c r="C256" s="7">
        <f t="shared" ca="1" si="80"/>
        <v>3342218.0715228398</v>
      </c>
      <c r="D256" s="86">
        <f t="shared" si="91"/>
        <v>45019</v>
      </c>
      <c r="E256" s="84">
        <f ca="1">IF(D256&lt;$B$1,VLOOKUP(D256,[1]DI!$A$4:$B$15000,2,FALSE),0)</f>
        <v>0.13650000000000001</v>
      </c>
      <c r="F256" s="14">
        <f t="shared" ca="1" si="88"/>
        <v>1.00050788</v>
      </c>
      <c r="G256" s="14">
        <f ca="1">(TRUNC(PRODUCT($F$12:$F255),16))</f>
        <v>1.12891572970236</v>
      </c>
      <c r="H256" s="14">
        <f t="shared" si="89"/>
        <v>1</v>
      </c>
      <c r="I256" s="14">
        <f t="shared" ca="1" si="90"/>
        <v>1.1289157299999999</v>
      </c>
      <c r="J256" s="13">
        <f t="shared" si="81"/>
        <v>0.05</v>
      </c>
      <c r="K256" s="33">
        <f>IF(P255&gt;0,VLOOKUP(P255,X$12:AG$150,2),K255)</f>
        <v>44670</v>
      </c>
      <c r="L256" s="2">
        <f t="shared" si="82"/>
        <v>242</v>
      </c>
      <c r="M256" s="17">
        <f t="shared" si="83"/>
        <v>242</v>
      </c>
      <c r="N256" s="12">
        <f t="shared" si="84"/>
        <v>1.0479690429999999</v>
      </c>
      <c r="O256" s="12">
        <f t="shared" ca="1" si="85"/>
        <v>1.1830687369999999</v>
      </c>
      <c r="P256" s="17">
        <f t="shared" si="92"/>
        <v>0</v>
      </c>
      <c r="Q256" s="14">
        <f t="shared" ca="1" si="77"/>
        <v>611855.64113225997</v>
      </c>
      <c r="R256" s="21">
        <f t="shared" si="78"/>
        <v>0</v>
      </c>
      <c r="S256" s="14">
        <f t="shared" si="86"/>
        <v>0</v>
      </c>
      <c r="T256" s="4" t="str">
        <f>IF(P255&gt;0,VLOOKUP(P255,X$12:AG$150,10),T255)</f>
        <v>A+J=</v>
      </c>
      <c r="U256" s="33" t="e">
        <f>IF(P255&gt;0,VLOOKUP(P255,X$12:AG$150,11),U255)</f>
        <v>#REF!</v>
      </c>
      <c r="V256" s="33"/>
      <c r="W256" s="3"/>
      <c r="X256" s="139">
        <f>[2]Plan1!$A338</f>
        <v>47038</v>
      </c>
      <c r="AA256" s="1"/>
      <c r="AB256" s="28"/>
      <c r="AC256" s="125"/>
      <c r="AD256" s="125"/>
      <c r="AE256" s="125"/>
      <c r="AF256" s="3"/>
      <c r="AG256" s="11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112">
        <f t="shared" si="79"/>
        <v>45021</v>
      </c>
      <c r="B257" s="113">
        <f t="shared" ref="B257:B263" ca="1" si="93">IF(A257&lt;=TODAY(),C257+Q257,IF(AND(A257&gt;TODAY(),A257&lt;=$B$1),IF(VLOOKUP(TODAY(),$A$10:$E$5000,4,FALSE)=0,"n.d",C257+Q257),"n.d"))</f>
        <v>3956847.9140809299</v>
      </c>
      <c r="C257" s="7">
        <f t="shared" ref="C257:C263" ca="1" si="94">(C256-S256)</f>
        <v>3342218.0715228398</v>
      </c>
      <c r="D257" s="86">
        <f t="shared" si="91"/>
        <v>45020</v>
      </c>
      <c r="E257" s="84">
        <f ca="1">IF(D257&lt;$B$1,VLOOKUP(D257,[1]DI!$A$4:$B$15000,2,FALSE),0)</f>
        <v>0.13650000000000001</v>
      </c>
      <c r="F257" s="14">
        <f t="shared" ref="F257:F263" ca="1" si="95">ROUND(((1+E257)^(1/252)),8)</f>
        <v>1.00050788</v>
      </c>
      <c r="G257" s="14">
        <f ca="1">(TRUNC(PRODUCT($F$12:$F256),16))</f>
        <v>1.1294890834231599</v>
      </c>
      <c r="H257" s="14">
        <f t="shared" ref="H257:H263" si="96">IF(P256&gt;0,G256,H256)</f>
        <v>1</v>
      </c>
      <c r="I257" s="14">
        <f t="shared" ref="I257:I263" ca="1" si="97">ROUND(G257/H257,8)</f>
        <v>1.1294890799999999</v>
      </c>
      <c r="J257" s="13">
        <f t="shared" si="81"/>
        <v>0.05</v>
      </c>
      <c r="K257" s="33">
        <f>IF(P256&gt;0,VLOOKUP(P256,X$12:AG$150,2),K256)</f>
        <v>44670</v>
      </c>
      <c r="L257" s="2">
        <f t="shared" ref="L257:L263" si="98">IF(A257&gt;K257,IF(NETWORKDAYS(K257,A257,$X$160:$X$544)-1=0,1,NETWORKDAYS(K257,A257,$X$160:$X$544)-1),0)</f>
        <v>243</v>
      </c>
      <c r="M257" s="17">
        <f t="shared" ref="M257:M263" si="99">IF(AND(L257=1,L256=1),1,IF(L257&gt;0,IF(L257=L256,L257+1,L257),0))</f>
        <v>243</v>
      </c>
      <c r="N257" s="12">
        <f t="shared" ref="N257:N263" si="100">ROUND((J257+1)^(M257/252),9)</f>
        <v>1.0481719620000001</v>
      </c>
      <c r="O257" s="12">
        <f t="shared" ref="O257:O263" ca="1" si="101">ROUND(I257*N257,9)</f>
        <v>1.183898785</v>
      </c>
      <c r="P257" s="17">
        <f t="shared" ref="P257:P263" si="102">IF(VLOOKUP(A257,Y$12:AF$150,8)=VLOOKUP(A256,Y$12:AF$150,8),0,VLOOKUP(A257,Y$12:AF$150,8))</f>
        <v>0</v>
      </c>
      <c r="Q257" s="14">
        <f t="shared" ref="Q257:Q263" ca="1" si="103">TRUNC(((O257-1)*C257),8)</f>
        <v>614629.84255808999</v>
      </c>
      <c r="R257" s="21">
        <f t="shared" si="78"/>
        <v>0</v>
      </c>
      <c r="S257" s="14">
        <f t="shared" ref="S257:S263" si="104">IF(R257&gt;0,TRUNC(R257*C257,8),0)</f>
        <v>0</v>
      </c>
      <c r="T257" s="4" t="str">
        <f>IF(P256&gt;0,VLOOKUP(P256,X$12:AG$150,10),T256)</f>
        <v>A+J=</v>
      </c>
      <c r="U257" s="33" t="e">
        <f>IF(P256&gt;0,VLOOKUP(P256,X$12:AG$150,11),U256)</f>
        <v>#REF!</v>
      </c>
      <c r="V257" s="33"/>
      <c r="W257" s="3"/>
      <c r="X257" s="139">
        <f>[2]Plan1!$A339</f>
        <v>47059</v>
      </c>
      <c r="AA257" s="1"/>
      <c r="AB257" s="28"/>
      <c r="AC257" s="125"/>
      <c r="AD257" s="125"/>
      <c r="AE257" s="125"/>
      <c r="AF257" s="3"/>
      <c r="AG257" s="11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112">
        <f t="shared" si="79"/>
        <v>45022</v>
      </c>
      <c r="B258" s="113">
        <f t="shared" ca="1" si="93"/>
        <v>3959624.0907576401</v>
      </c>
      <c r="C258" s="7">
        <f t="shared" ca="1" si="94"/>
        <v>3342218.0715228398</v>
      </c>
      <c r="D258" s="86">
        <f t="shared" si="91"/>
        <v>45021</v>
      </c>
      <c r="E258" s="84">
        <f ca="1">IF(D258&lt;$B$1,VLOOKUP(D258,[1]DI!$A$4:$B$15000,2,FALSE),0)</f>
        <v>0.13650000000000001</v>
      </c>
      <c r="F258" s="14">
        <f t="shared" ca="1" si="95"/>
        <v>1.00050788</v>
      </c>
      <c r="G258" s="14">
        <f ca="1">(TRUNC(PRODUCT($F$12:$F257),16))</f>
        <v>1.13006272833885</v>
      </c>
      <c r="H258" s="14">
        <f t="shared" si="96"/>
        <v>1</v>
      </c>
      <c r="I258" s="14">
        <f t="shared" ca="1" si="97"/>
        <v>1.1300627299999999</v>
      </c>
      <c r="J258" s="13">
        <f t="shared" si="81"/>
        <v>0.05</v>
      </c>
      <c r="K258" s="33">
        <f>IF(P257&gt;0,VLOOKUP(P257,X$12:AG$150,2),K257)</f>
        <v>44670</v>
      </c>
      <c r="L258" s="2">
        <f t="shared" si="98"/>
        <v>244</v>
      </c>
      <c r="M258" s="17">
        <f t="shared" si="99"/>
        <v>244</v>
      </c>
      <c r="N258" s="12">
        <f t="shared" si="100"/>
        <v>1.0483749200000001</v>
      </c>
      <c r="O258" s="12">
        <f t="shared" ca="1" si="101"/>
        <v>1.1847294239999999</v>
      </c>
      <c r="P258" s="17">
        <f t="shared" si="102"/>
        <v>0</v>
      </c>
      <c r="Q258" s="14">
        <f t="shared" ca="1" si="103"/>
        <v>617406.01923480001</v>
      </c>
      <c r="R258" s="21">
        <f t="shared" si="78"/>
        <v>0</v>
      </c>
      <c r="S258" s="14">
        <f t="shared" si="104"/>
        <v>0</v>
      </c>
      <c r="T258" s="4" t="str">
        <f>IF(P257&gt;0,VLOOKUP(P257,X$12:AG$150,10),T257)</f>
        <v>A+J=</v>
      </c>
      <c r="U258" s="33" t="e">
        <f>IF(P257&gt;0,VLOOKUP(P257,X$12:AG$150,11),U257)</f>
        <v>#REF!</v>
      </c>
      <c r="V258" s="33"/>
      <c r="W258" s="3"/>
      <c r="X258" s="139">
        <f>[2]Plan1!$A340</f>
        <v>47072</v>
      </c>
      <c r="AA258" s="1"/>
      <c r="AB258" s="28"/>
      <c r="AC258" s="125"/>
      <c r="AD258" s="125"/>
      <c r="AE258" s="125"/>
      <c r="AF258" s="3"/>
      <c r="AG258" s="11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112">
        <f t="shared" si="79"/>
        <v>45026</v>
      </c>
      <c r="B259" s="113">
        <f t="shared" ca="1" si="93"/>
        <v>3962402.1758408695</v>
      </c>
      <c r="C259" s="7">
        <f t="shared" ca="1" si="94"/>
        <v>3342218.0715228398</v>
      </c>
      <c r="D259" s="86">
        <f t="shared" si="91"/>
        <v>45022</v>
      </c>
      <c r="E259" s="84">
        <f ca="1">IF(D259&lt;$B$1,VLOOKUP(D259,[1]DI!$A$4:$B$15000,2,FALSE),0)</f>
        <v>0.13650000000000001</v>
      </c>
      <c r="F259" s="14">
        <f t="shared" ca="1" si="95"/>
        <v>1.00050788</v>
      </c>
      <c r="G259" s="14">
        <f ca="1">(TRUNC(PRODUCT($F$12:$F258),16))</f>
        <v>1.13063666459732</v>
      </c>
      <c r="H259" s="14">
        <f t="shared" si="96"/>
        <v>1</v>
      </c>
      <c r="I259" s="14">
        <f t="shared" ca="1" si="97"/>
        <v>1.13063666</v>
      </c>
      <c r="J259" s="13">
        <f t="shared" si="81"/>
        <v>0.05</v>
      </c>
      <c r="K259" s="33">
        <f>IF(P258&gt;0,VLOOKUP(P258,X$12:AG$150,2),K258)</f>
        <v>44670</v>
      </c>
      <c r="L259" s="2">
        <f t="shared" si="98"/>
        <v>245</v>
      </c>
      <c r="M259" s="17">
        <f t="shared" si="99"/>
        <v>245</v>
      </c>
      <c r="N259" s="12">
        <f t="shared" si="100"/>
        <v>1.048577917</v>
      </c>
      <c r="O259" s="12">
        <f t="shared" ca="1" si="101"/>
        <v>1.185560634</v>
      </c>
      <c r="P259" s="17">
        <f t="shared" si="102"/>
        <v>0</v>
      </c>
      <c r="Q259" s="14">
        <f t="shared" ca="1" si="103"/>
        <v>620184.10431802995</v>
      </c>
      <c r="R259" s="21">
        <f t="shared" si="78"/>
        <v>0</v>
      </c>
      <c r="S259" s="14">
        <f t="shared" si="104"/>
        <v>0</v>
      </c>
      <c r="T259" s="4" t="str">
        <f>IF(P258&gt;0,VLOOKUP(P258,X$12:AG$150,10),T258)</f>
        <v>A+J=</v>
      </c>
      <c r="U259" s="33" t="e">
        <f>IF(P258&gt;0,VLOOKUP(P258,X$12:AG$150,11),U258)</f>
        <v>#REF!</v>
      </c>
      <c r="V259" s="33"/>
      <c r="W259" s="3"/>
      <c r="X259" s="139">
        <f>[2]Plan1!$A341</f>
        <v>47077</v>
      </c>
      <c r="AA259" s="1"/>
      <c r="AB259" s="28"/>
      <c r="AC259" s="125"/>
      <c r="AD259" s="125"/>
      <c r="AE259" s="125"/>
      <c r="AF259" s="3"/>
      <c r="AG259" s="11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112">
        <f t="shared" si="79"/>
        <v>45027</v>
      </c>
      <c r="B260" s="113">
        <f t="shared" ca="1" si="93"/>
        <v>3965182.2395171998</v>
      </c>
      <c r="C260" s="7">
        <f t="shared" ca="1" si="94"/>
        <v>3342218.0715228398</v>
      </c>
      <c r="D260" s="86">
        <f t="shared" si="91"/>
        <v>45026</v>
      </c>
      <c r="E260" s="84">
        <f ca="1">IF(D260&lt;$B$1,VLOOKUP(D260,[1]DI!$A$4:$B$15000,2,FALSE),0)</f>
        <v>0.13650000000000001</v>
      </c>
      <c r="F260" s="14">
        <f t="shared" ca="1" si="95"/>
        <v>1.00050788</v>
      </c>
      <c r="G260" s="14">
        <f ca="1">(TRUNC(PRODUCT($F$12:$F259),16))</f>
        <v>1.1312108923465301</v>
      </c>
      <c r="H260" s="14">
        <f t="shared" si="96"/>
        <v>1</v>
      </c>
      <c r="I260" s="14">
        <f t="shared" ca="1" si="97"/>
        <v>1.13121089</v>
      </c>
      <c r="J260" s="13">
        <f t="shared" si="81"/>
        <v>0.05</v>
      </c>
      <c r="K260" s="33">
        <f>IF(P259&gt;0,VLOOKUP(P259,X$12:AG$150,2),K259)</f>
        <v>44670</v>
      </c>
      <c r="L260" s="2">
        <f t="shared" si="98"/>
        <v>246</v>
      </c>
      <c r="M260" s="17">
        <f t="shared" si="99"/>
        <v>246</v>
      </c>
      <c r="N260" s="12">
        <f t="shared" si="100"/>
        <v>1.0487809539999999</v>
      </c>
      <c r="O260" s="12">
        <f t="shared" ca="1" si="101"/>
        <v>1.186392436</v>
      </c>
      <c r="P260" s="17">
        <f t="shared" si="102"/>
        <v>0</v>
      </c>
      <c r="Q260" s="14">
        <f t="shared" ca="1" si="103"/>
        <v>622964.16799435997</v>
      </c>
      <c r="R260" s="21">
        <f t="shared" si="78"/>
        <v>0</v>
      </c>
      <c r="S260" s="14">
        <f t="shared" si="104"/>
        <v>0</v>
      </c>
      <c r="T260" s="4" t="str">
        <f>IF(P259&gt;0,VLOOKUP(P259,X$12:AG$150,10),T259)</f>
        <v>A+J=</v>
      </c>
      <c r="U260" s="33" t="e">
        <f>IF(P259&gt;0,VLOOKUP(P259,X$12:AG$150,11),U259)</f>
        <v>#REF!</v>
      </c>
      <c r="V260" s="33"/>
      <c r="W260" s="3"/>
      <c r="X260" s="139">
        <f>[2]Plan1!$A342</f>
        <v>47112</v>
      </c>
      <c r="AA260" s="1"/>
      <c r="AB260" s="28"/>
      <c r="AC260" s="125"/>
      <c r="AD260" s="125"/>
      <c r="AE260" s="125"/>
      <c r="AF260" s="3"/>
      <c r="AG260" s="11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112">
        <f t="shared" si="79"/>
        <v>45028</v>
      </c>
      <c r="B261" s="113">
        <f t="shared" ca="1" si="93"/>
        <v>3967964.2483644499</v>
      </c>
      <c r="C261" s="7">
        <f t="shared" ca="1" si="94"/>
        <v>3342218.0715228398</v>
      </c>
      <c r="D261" s="86">
        <f t="shared" si="91"/>
        <v>45027</v>
      </c>
      <c r="E261" s="84">
        <f ca="1">IF(D261&lt;$B$1,VLOOKUP(D261,[1]DI!$A$4:$B$15000,2,FALSE),0)</f>
        <v>0.13650000000000001</v>
      </c>
      <c r="F261" s="14">
        <f t="shared" ca="1" si="95"/>
        <v>1.00050788</v>
      </c>
      <c r="G261" s="14">
        <f ca="1">(TRUNC(PRODUCT($F$12:$F260),16))</f>
        <v>1.1317854117345401</v>
      </c>
      <c r="H261" s="14">
        <f t="shared" si="96"/>
        <v>1</v>
      </c>
      <c r="I261" s="14">
        <f t="shared" ca="1" si="97"/>
        <v>1.13178541</v>
      </c>
      <c r="J261" s="13">
        <f t="shared" si="81"/>
        <v>0.05</v>
      </c>
      <c r="K261" s="33">
        <f>IF(P260&gt;0,VLOOKUP(P260,X$12:AG$150,2),K260)</f>
        <v>44670</v>
      </c>
      <c r="L261" s="2">
        <f t="shared" si="98"/>
        <v>247</v>
      </c>
      <c r="M261" s="17">
        <f t="shared" si="99"/>
        <v>247</v>
      </c>
      <c r="N261" s="12">
        <f t="shared" si="100"/>
        <v>1.04898403</v>
      </c>
      <c r="O261" s="12">
        <f t="shared" ca="1" si="101"/>
        <v>1.18722482</v>
      </c>
      <c r="P261" s="17">
        <f t="shared" si="102"/>
        <v>0</v>
      </c>
      <c r="Q261" s="14">
        <f t="shared" ca="1" si="103"/>
        <v>625746.17684160999</v>
      </c>
      <c r="R261" s="21">
        <f t="shared" si="78"/>
        <v>0</v>
      </c>
      <c r="S261" s="14">
        <f t="shared" si="104"/>
        <v>0</v>
      </c>
      <c r="T261" s="4" t="str">
        <f>IF(P260&gt;0,VLOOKUP(P260,X$12:AG$150,10),T260)</f>
        <v>A+J=</v>
      </c>
      <c r="U261" s="33" t="e">
        <f>IF(P260&gt;0,VLOOKUP(P260,X$12:AG$150,11),U260)</f>
        <v>#REF!</v>
      </c>
      <c r="V261" s="33"/>
      <c r="W261" s="3"/>
      <c r="X261" s="139">
        <f>[2]Plan1!$A343</f>
        <v>47119</v>
      </c>
      <c r="AA261" s="1"/>
      <c r="AB261" s="28"/>
      <c r="AC261" s="125"/>
      <c r="AD261" s="125"/>
      <c r="AE261" s="125"/>
      <c r="AF261" s="3"/>
      <c r="AG261" s="11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112">
        <f t="shared" si="79"/>
        <v>45029</v>
      </c>
      <c r="B262" s="113">
        <f t="shared" ca="1" si="93"/>
        <v>3970748.2023826097</v>
      </c>
      <c r="C262" s="7">
        <f t="shared" ca="1" si="94"/>
        <v>3342218.0715228398</v>
      </c>
      <c r="D262" s="86">
        <f t="shared" si="91"/>
        <v>45028</v>
      </c>
      <c r="E262" s="84">
        <f ca="1">IF(D262&lt;$B$1,VLOOKUP(D262,[1]DI!$A$4:$B$15000,2,FALSE),0)</f>
        <v>0.13650000000000001</v>
      </c>
      <c r="F262" s="14">
        <f t="shared" ca="1" si="95"/>
        <v>1.00050788</v>
      </c>
      <c r="G262" s="14">
        <f ca="1">(TRUNC(PRODUCT($F$12:$F261),16))</f>
        <v>1.13236022290945</v>
      </c>
      <c r="H262" s="14">
        <f t="shared" si="96"/>
        <v>1</v>
      </c>
      <c r="I262" s="14">
        <f t="shared" ca="1" si="97"/>
        <v>1.13236022</v>
      </c>
      <c r="J262" s="13">
        <f t="shared" si="81"/>
        <v>0.05</v>
      </c>
      <c r="K262" s="33">
        <f>IF(P261&gt;0,VLOOKUP(P261,X$12:AG$150,2),K261)</f>
        <v>44670</v>
      </c>
      <c r="L262" s="2">
        <f t="shared" si="98"/>
        <v>248</v>
      </c>
      <c r="M262" s="17">
        <f t="shared" si="99"/>
        <v>248</v>
      </c>
      <c r="N262" s="12">
        <f t="shared" si="100"/>
        <v>1.0491871450000001</v>
      </c>
      <c r="O262" s="12">
        <f t="shared" ca="1" si="101"/>
        <v>1.1880577859999999</v>
      </c>
      <c r="P262" s="17">
        <f t="shared" si="102"/>
        <v>0</v>
      </c>
      <c r="Q262" s="14">
        <f t="shared" ca="1" si="103"/>
        <v>628530.13085977</v>
      </c>
      <c r="R262" s="21">
        <f t="shared" si="78"/>
        <v>0</v>
      </c>
      <c r="S262" s="14">
        <f t="shared" si="104"/>
        <v>0</v>
      </c>
      <c r="T262" s="4" t="str">
        <f>IF(P261&gt;0,VLOOKUP(P261,X$12:AG$150,10),T261)</f>
        <v>A+J=</v>
      </c>
      <c r="U262" s="33" t="e">
        <f>IF(P261&gt;0,VLOOKUP(P261,X$12:AG$150,11),U261)</f>
        <v>#REF!</v>
      </c>
      <c r="V262" s="33"/>
      <c r="W262" s="3"/>
      <c r="X262" s="139">
        <f>[2]Plan1!$A344</f>
        <v>47161</v>
      </c>
      <c r="AA262" s="1"/>
      <c r="AB262" s="28"/>
      <c r="AC262" s="125"/>
      <c r="AD262" s="125"/>
      <c r="AE262" s="125"/>
      <c r="AF262" s="3"/>
      <c r="AG262" s="11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112">
        <f t="shared" si="79"/>
        <v>45030</v>
      </c>
      <c r="B263" s="113">
        <f t="shared" ca="1" si="93"/>
        <v>3973534.14167831</v>
      </c>
      <c r="C263" s="7">
        <f t="shared" ca="1" si="94"/>
        <v>3342218.0715228398</v>
      </c>
      <c r="D263" s="86">
        <f t="shared" si="91"/>
        <v>45029</v>
      </c>
      <c r="E263" s="84">
        <f ca="1">IF(D263&lt;$B$1,VLOOKUP(D263,[1]DI!$A$4:$B$15000,2,FALSE),0)</f>
        <v>0.13650000000000001</v>
      </c>
      <c r="F263" s="14">
        <f t="shared" ca="1" si="95"/>
        <v>1.00050788</v>
      </c>
      <c r="G263" s="14">
        <f ca="1">(TRUNC(PRODUCT($F$12:$F262),16))</f>
        <v>1.1329353260194599</v>
      </c>
      <c r="H263" s="14">
        <f t="shared" si="96"/>
        <v>1</v>
      </c>
      <c r="I263" s="14">
        <f t="shared" ca="1" si="97"/>
        <v>1.13293533</v>
      </c>
      <c r="J263" s="13">
        <f t="shared" si="81"/>
        <v>0.05</v>
      </c>
      <c r="K263" s="33">
        <f>IF(P262&gt;0,VLOOKUP(P262,X$12:AG$150,2),K262)</f>
        <v>44670</v>
      </c>
      <c r="L263" s="2">
        <f t="shared" si="98"/>
        <v>249</v>
      </c>
      <c r="M263" s="17">
        <f t="shared" si="99"/>
        <v>249</v>
      </c>
      <c r="N263" s="12">
        <f t="shared" si="100"/>
        <v>1.0493903</v>
      </c>
      <c r="O263" s="12">
        <f t="shared" ca="1" si="101"/>
        <v>1.1888913459999999</v>
      </c>
      <c r="P263" s="17">
        <f t="shared" si="102"/>
        <v>0</v>
      </c>
      <c r="Q263" s="14">
        <f t="shared" ca="1" si="103"/>
        <v>631316.07015547005</v>
      </c>
      <c r="R263" s="21">
        <f t="shared" si="78"/>
        <v>0</v>
      </c>
      <c r="S263" s="14">
        <f t="shared" si="104"/>
        <v>0</v>
      </c>
      <c r="T263" s="4" t="str">
        <f>IF(P262&gt;0,VLOOKUP(P262,X$12:AG$150,10),T262)</f>
        <v>A+J=</v>
      </c>
      <c r="U263" s="33" t="e">
        <f>IF(P262&gt;0,VLOOKUP(P262,X$12:AG$150,11),U262)</f>
        <v>#REF!</v>
      </c>
      <c r="V263" s="33"/>
      <c r="W263" s="3"/>
      <c r="X263" s="139">
        <f>[2]Plan1!$A345</f>
        <v>47162</v>
      </c>
      <c r="AA263" s="1"/>
      <c r="AB263" s="28"/>
      <c r="AC263" s="125"/>
      <c r="AD263" s="125"/>
      <c r="AE263" s="125"/>
      <c r="AF263" s="3"/>
      <c r="AG263" s="11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112">
        <f t="shared" si="79"/>
        <v>45033</v>
      </c>
      <c r="B264" s="113">
        <f t="shared" ref="B264:B266" ca="1" si="105">IF(A264&lt;=TODAY(),C264+Q264,IF(AND(A264&gt;TODAY(),A264&lt;=$B$1),IF(VLOOKUP(TODAY(),$A$10:$E$5000,4,FALSE)=0,"n.d",C264+Q264),"n.d"))</f>
        <v>3976321.9893805301</v>
      </c>
      <c r="C264" s="7">
        <f t="shared" ref="C264:C266" ca="1" si="106">(C263-S263)</f>
        <v>3342218.0715228398</v>
      </c>
      <c r="D264" s="86">
        <f t="shared" si="91"/>
        <v>45030</v>
      </c>
      <c r="E264" s="84">
        <f ca="1">IF(D264&lt;$B$1,VLOOKUP(D264,[1]DI!$A$4:$B$15000,2,FALSE),0)</f>
        <v>0.13650000000000001</v>
      </c>
      <c r="F264" s="14">
        <f t="shared" ref="F264:F266" ca="1" si="107">ROUND(((1+E264)^(1/252)),8)</f>
        <v>1.00050788</v>
      </c>
      <c r="G264" s="14">
        <f ca="1">(TRUNC(PRODUCT($F$12:$F263),16))</f>
        <v>1.1335107212128399</v>
      </c>
      <c r="H264" s="14">
        <f t="shared" ref="H264:H266" si="108">IF(P263&gt;0,G263,H263)</f>
        <v>1</v>
      </c>
      <c r="I264" s="14">
        <f t="shared" ref="I264:I266" ca="1" si="109">ROUND(G264/H264,8)</f>
        <v>1.1335107200000001</v>
      </c>
      <c r="J264" s="13">
        <f t="shared" si="81"/>
        <v>0.05</v>
      </c>
      <c r="K264" s="33">
        <f>IF(P263&gt;0,VLOOKUP(P263,X$12:AG$150,2),K263)</f>
        <v>44670</v>
      </c>
      <c r="L264" s="2">
        <f t="shared" ref="L264:L266" si="110">IF(A264&gt;K264,IF(NETWORKDAYS(K264,A264,$X$160:$X$544)-1=0,1,NETWORKDAYS(K264,A264,$X$160:$X$544)-1),0)</f>
        <v>250</v>
      </c>
      <c r="M264" s="17">
        <f t="shared" ref="M264:M266" si="111">IF(AND(L264=1,L263=1),1,IF(L264&gt;0,IF(L264=L263,L264+1,L264),0))</f>
        <v>250</v>
      </c>
      <c r="N264" s="12">
        <f t="shared" ref="N264:N266" si="112">ROUND((J264+1)^(M264/252),9)</f>
        <v>1.049593494</v>
      </c>
      <c r="O264" s="12">
        <f t="shared" ref="O264:O266" ca="1" si="113">ROUND(I264*N264,9)</f>
        <v>1.1897254770000001</v>
      </c>
      <c r="P264" s="17">
        <f t="shared" ref="P264:P266" si="114">IF(VLOOKUP(A264,Y$12:AF$150,8)=VLOOKUP(A263,Y$12:AF$150,8),0,VLOOKUP(A264,Y$12:AF$150,8))</f>
        <v>0</v>
      </c>
      <c r="Q264" s="14">
        <f t="shared" ref="Q264:Q266" ca="1" si="115">TRUNC(((O264-1)*C264),8)</f>
        <v>634103.91785769002</v>
      </c>
      <c r="R264" s="21">
        <f t="shared" si="78"/>
        <v>0</v>
      </c>
      <c r="S264" s="14">
        <f t="shared" ref="S264:S266" si="116">IF(R264&gt;0,TRUNC(R264*C264,8),0)</f>
        <v>0</v>
      </c>
      <c r="T264" s="4" t="str">
        <f>IF(P263&gt;0,VLOOKUP(P263,X$12:AG$150,10),T263)</f>
        <v>A+J=</v>
      </c>
      <c r="U264" s="33" t="e">
        <f>IF(P263&gt;0,VLOOKUP(P263,X$12:AG$150,11),U263)</f>
        <v>#REF!</v>
      </c>
      <c r="V264" s="33"/>
      <c r="W264" s="3"/>
      <c r="X264" s="139">
        <f>[2]Plan1!$A346</f>
        <v>47207</v>
      </c>
      <c r="AA264" s="1"/>
      <c r="AB264" s="28"/>
      <c r="AC264" s="125"/>
      <c r="AD264" s="125"/>
      <c r="AE264" s="125"/>
      <c r="AF264" s="3"/>
      <c r="AG264" s="11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112">
        <f t="shared" si="79"/>
        <v>45034</v>
      </c>
      <c r="B265" s="113">
        <f t="shared" ca="1" si="105"/>
        <v>3979111.8190180599</v>
      </c>
      <c r="C265" s="7">
        <f t="shared" ca="1" si="106"/>
        <v>3342218.0715228398</v>
      </c>
      <c r="D265" s="86">
        <f t="shared" si="91"/>
        <v>45033</v>
      </c>
      <c r="E265" s="84">
        <f ca="1">IF(D265&lt;$B$1,VLOOKUP(D265,[1]DI!$A$4:$B$15000,2,FALSE),0)</f>
        <v>0.13650000000000001</v>
      </c>
      <c r="F265" s="14">
        <f t="shared" ca="1" si="107"/>
        <v>1.00050788</v>
      </c>
      <c r="G265" s="14">
        <f ca="1">(TRUNC(PRODUCT($F$12:$F264),16))</f>
        <v>1.1340864086379301</v>
      </c>
      <c r="H265" s="14">
        <f t="shared" si="108"/>
        <v>1</v>
      </c>
      <c r="I265" s="14">
        <f t="shared" ca="1" si="109"/>
        <v>1.1340864100000001</v>
      </c>
      <c r="J265" s="13">
        <f t="shared" si="81"/>
        <v>0.05</v>
      </c>
      <c r="K265" s="33">
        <f>IF(P264&gt;0,VLOOKUP(P264,X$12:AG$150,2),K264)</f>
        <v>44670</v>
      </c>
      <c r="L265" s="2">
        <f t="shared" si="110"/>
        <v>251</v>
      </c>
      <c r="M265" s="17">
        <f t="shared" si="111"/>
        <v>251</v>
      </c>
      <c r="N265" s="12">
        <f t="shared" si="112"/>
        <v>1.0497967269999999</v>
      </c>
      <c r="O265" s="12">
        <f t="shared" ca="1" si="113"/>
        <v>1.190560201</v>
      </c>
      <c r="P265" s="17">
        <f t="shared" si="114"/>
        <v>0</v>
      </c>
      <c r="Q265" s="14">
        <f t="shared" ca="1" si="115"/>
        <v>636893.74749522004</v>
      </c>
      <c r="R265" s="21">
        <f t="shared" si="78"/>
        <v>0</v>
      </c>
      <c r="S265" s="14">
        <f t="shared" si="116"/>
        <v>0</v>
      </c>
      <c r="T265" s="4" t="str">
        <f>IF(P264&gt;0,VLOOKUP(P264,X$12:AG$150,10),T264)</f>
        <v>A+J=</v>
      </c>
      <c r="U265" s="33" t="e">
        <f>IF(P264&gt;0,VLOOKUP(P264,X$12:AG$150,11),U264)</f>
        <v>#REF!</v>
      </c>
      <c r="V265" s="33"/>
      <c r="W265" s="3"/>
      <c r="X265" s="139">
        <f>[2]Plan1!$A347</f>
        <v>47229</v>
      </c>
      <c r="AA265" s="1"/>
      <c r="AB265" s="28"/>
      <c r="AC265" s="125"/>
      <c r="AD265" s="125"/>
      <c r="AE265" s="125"/>
      <c r="AF265" s="3"/>
      <c r="AG265" s="11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112">
        <f t="shared" si="79"/>
        <v>45035</v>
      </c>
      <c r="B266" s="113">
        <f t="shared" ca="1" si="105"/>
        <v>3981903.6038531698</v>
      </c>
      <c r="C266" s="7">
        <f t="shared" ca="1" si="106"/>
        <v>3342218.0715228398</v>
      </c>
      <c r="D266" s="86">
        <f t="shared" si="91"/>
        <v>45034</v>
      </c>
      <c r="E266" s="84">
        <f ca="1">IF(D266&lt;$B$1,VLOOKUP(D266,[1]DI!$A$4:$B$15000,2,FALSE),0)</f>
        <v>0.13650000000000001</v>
      </c>
      <c r="F266" s="14">
        <f t="shared" ca="1" si="107"/>
        <v>1.00050788</v>
      </c>
      <c r="G266" s="14">
        <f ca="1">(TRUNC(PRODUCT($F$12:$F265),16))</f>
        <v>1.1346623884431499</v>
      </c>
      <c r="H266" s="14">
        <f t="shared" si="108"/>
        <v>1</v>
      </c>
      <c r="I266" s="14">
        <f t="shared" ca="1" si="109"/>
        <v>1.1346623899999999</v>
      </c>
      <c r="J266" s="13">
        <f t="shared" si="81"/>
        <v>0.05</v>
      </c>
      <c r="K266" s="33">
        <f>IF(P265&gt;0,VLOOKUP(P265,X$12:AG$150,2),K265)</f>
        <v>44670</v>
      </c>
      <c r="L266" s="2">
        <f t="shared" si="110"/>
        <v>252</v>
      </c>
      <c r="M266" s="17">
        <f t="shared" si="111"/>
        <v>252</v>
      </c>
      <c r="N266" s="12">
        <f t="shared" si="112"/>
        <v>1.05</v>
      </c>
      <c r="O266" s="12">
        <f t="shared" ca="1" si="113"/>
        <v>1.19139551</v>
      </c>
      <c r="P266" s="17">
        <f t="shared" si="114"/>
        <v>1</v>
      </c>
      <c r="Q266" s="14">
        <f t="shared" ca="1" si="115"/>
        <v>639685.53233033</v>
      </c>
      <c r="R266" s="21">
        <f t="shared" si="78"/>
        <v>1</v>
      </c>
      <c r="S266" s="14">
        <f t="shared" ca="1" si="116"/>
        <v>3342218.0715228398</v>
      </c>
      <c r="T266" s="4" t="str">
        <f>IF(P265&gt;0,VLOOKUP(P265,X$12:AG$150,10),T265)</f>
        <v>A+J=</v>
      </c>
      <c r="U266" s="33" t="e">
        <f>IF(P265&gt;0,VLOOKUP(P265,X$12:AG$150,11),U265)</f>
        <v>#REF!</v>
      </c>
      <c r="V266" s="33"/>
      <c r="W266" s="3"/>
      <c r="X266" s="139">
        <f>[2]Plan1!$A348</f>
        <v>47239</v>
      </c>
      <c r="AA266" s="1"/>
      <c r="AB266" s="28"/>
      <c r="AC266" s="125"/>
      <c r="AD266" s="125"/>
      <c r="AE266" s="125"/>
      <c r="AF266" s="3"/>
      <c r="AG266" s="11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112"/>
      <c r="B267" s="113"/>
      <c r="C267" s="7"/>
      <c r="D267" s="86"/>
      <c r="E267" s="84"/>
      <c r="F267" s="14"/>
      <c r="G267" s="14"/>
      <c r="H267" s="14"/>
      <c r="I267" s="14"/>
      <c r="J267" s="13"/>
      <c r="K267" s="33"/>
      <c r="L267" s="2"/>
      <c r="M267" s="17"/>
      <c r="N267" s="12"/>
      <c r="O267" s="12"/>
      <c r="P267" s="17"/>
      <c r="Q267" s="14"/>
      <c r="R267" s="21"/>
      <c r="S267" s="14"/>
      <c r="T267" s="4"/>
      <c r="U267" s="33"/>
      <c r="V267" s="33"/>
      <c r="W267" s="3"/>
      <c r="X267" s="139">
        <f>[2]Plan1!$A349</f>
        <v>47269</v>
      </c>
      <c r="AA267" s="1"/>
      <c r="AB267" s="28"/>
      <c r="AC267" s="125"/>
      <c r="AD267" s="125"/>
      <c r="AE267" s="125"/>
      <c r="AF267" s="3"/>
      <c r="AG267" s="11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112"/>
      <c r="B268" s="113"/>
      <c r="C268" s="7"/>
      <c r="D268" s="86"/>
      <c r="E268" s="84"/>
      <c r="F268" s="14"/>
      <c r="G268" s="14"/>
      <c r="H268" s="14"/>
      <c r="I268" s="14"/>
      <c r="J268" s="13"/>
      <c r="K268" s="33"/>
      <c r="L268" s="2"/>
      <c r="M268" s="17"/>
      <c r="N268" s="12"/>
      <c r="O268" s="12"/>
      <c r="P268" s="17"/>
      <c r="Q268" s="14"/>
      <c r="R268" s="21"/>
      <c r="S268" s="14"/>
      <c r="T268" s="4"/>
      <c r="U268" s="33"/>
      <c r="V268" s="33"/>
      <c r="W268" s="3"/>
      <c r="X268" s="139">
        <f>[2]Plan1!$A350</f>
        <v>47368</v>
      </c>
      <c r="AA268" s="1"/>
      <c r="AB268" s="28"/>
      <c r="AC268" s="125"/>
      <c r="AD268" s="125"/>
      <c r="AE268" s="125"/>
      <c r="AF268" s="3"/>
      <c r="AG268" s="11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112"/>
      <c r="B269" s="113"/>
      <c r="C269" s="7"/>
      <c r="D269" s="86"/>
      <c r="E269" s="84"/>
      <c r="F269" s="14"/>
      <c r="G269" s="14"/>
      <c r="H269" s="14"/>
      <c r="I269" s="14"/>
      <c r="J269" s="13"/>
      <c r="K269" s="33"/>
      <c r="L269" s="2"/>
      <c r="M269" s="17"/>
      <c r="N269" s="12"/>
      <c r="O269" s="12"/>
      <c r="P269" s="17"/>
      <c r="Q269" s="14"/>
      <c r="R269" s="21"/>
      <c r="S269" s="14"/>
      <c r="T269" s="4"/>
      <c r="U269" s="33"/>
      <c r="V269" s="33"/>
      <c r="W269" s="3"/>
      <c r="X269" s="139">
        <f>[2]Plan1!$A351</f>
        <v>47403</v>
      </c>
      <c r="AA269" s="1"/>
      <c r="AB269" s="28"/>
      <c r="AC269" s="125"/>
      <c r="AD269" s="125"/>
      <c r="AE269" s="125"/>
      <c r="AF269" s="3"/>
      <c r="AG269" s="11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112"/>
      <c r="B270" s="113"/>
      <c r="C270" s="7"/>
      <c r="D270" s="86"/>
      <c r="E270" s="84"/>
      <c r="F270" s="14"/>
      <c r="G270" s="14"/>
      <c r="H270" s="14"/>
      <c r="I270" s="14"/>
      <c r="J270" s="13"/>
      <c r="K270" s="33"/>
      <c r="L270" s="2"/>
      <c r="M270" s="17"/>
      <c r="N270" s="12"/>
      <c r="O270" s="12"/>
      <c r="P270" s="17"/>
      <c r="Q270" s="14"/>
      <c r="R270" s="21"/>
      <c r="S270" s="14"/>
      <c r="T270" s="4"/>
      <c r="U270" s="33"/>
      <c r="V270" s="33"/>
      <c r="W270" s="3"/>
      <c r="X270" s="139">
        <f>[2]Plan1!$A352</f>
        <v>47424</v>
      </c>
      <c r="AA270" s="1"/>
      <c r="AB270" s="28"/>
      <c r="AC270" s="125"/>
      <c r="AD270" s="125"/>
      <c r="AE270" s="125"/>
      <c r="AF270" s="3"/>
      <c r="AG270" s="11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112"/>
      <c r="B271" s="113"/>
      <c r="C271" s="7"/>
      <c r="D271" s="86"/>
      <c r="E271" s="84"/>
      <c r="F271" s="14"/>
      <c r="G271" s="14"/>
      <c r="H271" s="14"/>
      <c r="I271" s="14"/>
      <c r="J271" s="13"/>
      <c r="K271" s="33"/>
      <c r="L271" s="2"/>
      <c r="M271" s="17"/>
      <c r="N271" s="12"/>
      <c r="O271" s="12"/>
      <c r="P271" s="17"/>
      <c r="Q271" s="14"/>
      <c r="R271" s="21"/>
      <c r="S271" s="14"/>
      <c r="T271" s="4"/>
      <c r="U271" s="33"/>
      <c r="V271" s="33"/>
      <c r="W271" s="3"/>
      <c r="X271" s="139">
        <f>[2]Plan1!$A353</f>
        <v>47437</v>
      </c>
      <c r="AA271" s="1"/>
      <c r="AB271" s="28"/>
      <c r="AC271" s="125"/>
      <c r="AD271" s="125"/>
      <c r="AE271" s="125"/>
      <c r="AF271" s="3"/>
      <c r="AG271" s="11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112"/>
      <c r="B272" s="113"/>
      <c r="C272" s="7"/>
      <c r="D272" s="86"/>
      <c r="E272" s="84"/>
      <c r="F272" s="14"/>
      <c r="G272" s="14"/>
      <c r="H272" s="14"/>
      <c r="I272" s="14"/>
      <c r="J272" s="13"/>
      <c r="K272" s="33"/>
      <c r="L272" s="2"/>
      <c r="M272" s="17"/>
      <c r="N272" s="12"/>
      <c r="O272" s="12"/>
      <c r="P272" s="17"/>
      <c r="Q272" s="14"/>
      <c r="R272" s="21"/>
      <c r="S272" s="14"/>
      <c r="T272" s="4"/>
      <c r="U272" s="33"/>
      <c r="V272" s="33"/>
      <c r="W272" s="3"/>
      <c r="X272" s="139">
        <f>[2]Plan1!$A354</f>
        <v>47442</v>
      </c>
      <c r="AA272" s="1"/>
      <c r="AB272" s="28"/>
      <c r="AC272" s="125"/>
      <c r="AD272" s="125"/>
      <c r="AE272" s="125"/>
      <c r="AF272" s="3"/>
      <c r="AG272" s="11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112"/>
      <c r="B273" s="113"/>
      <c r="C273" s="7"/>
      <c r="D273" s="86"/>
      <c r="E273" s="84"/>
      <c r="F273" s="14"/>
      <c r="G273" s="14"/>
      <c r="H273" s="14"/>
      <c r="I273" s="14"/>
      <c r="J273" s="13"/>
      <c r="K273" s="33"/>
      <c r="L273" s="2"/>
      <c r="M273" s="17"/>
      <c r="N273" s="12"/>
      <c r="O273" s="12"/>
      <c r="P273" s="17"/>
      <c r="Q273" s="14"/>
      <c r="R273" s="21"/>
      <c r="S273" s="14"/>
      <c r="T273" s="4"/>
      <c r="U273" s="33"/>
      <c r="V273" s="33"/>
      <c r="W273" s="3"/>
      <c r="X273" s="139">
        <f>[2]Plan1!$A355</f>
        <v>47477</v>
      </c>
      <c r="AA273" s="1"/>
      <c r="AB273" s="28"/>
      <c r="AC273" s="125"/>
      <c r="AD273" s="125"/>
      <c r="AE273" s="125"/>
      <c r="AF273" s="3"/>
      <c r="AG273" s="11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112"/>
      <c r="B274" s="113"/>
      <c r="C274" s="7"/>
      <c r="D274" s="86"/>
      <c r="E274" s="84"/>
      <c r="F274" s="14"/>
      <c r="G274" s="14"/>
      <c r="H274" s="14"/>
      <c r="I274" s="14"/>
      <c r="J274" s="13"/>
      <c r="K274" s="33"/>
      <c r="L274" s="2"/>
      <c r="M274" s="17"/>
      <c r="N274" s="12"/>
      <c r="O274" s="12"/>
      <c r="P274" s="17"/>
      <c r="Q274" s="14"/>
      <c r="R274" s="21"/>
      <c r="S274" s="14"/>
      <c r="T274" s="4"/>
      <c r="U274" s="33"/>
      <c r="V274" s="33"/>
      <c r="W274" s="3"/>
      <c r="X274" s="139">
        <f>[2]Plan1!$A356</f>
        <v>47484</v>
      </c>
      <c r="AA274" s="1"/>
      <c r="AB274" s="28"/>
      <c r="AC274" s="125"/>
      <c r="AD274" s="125"/>
      <c r="AE274" s="125"/>
      <c r="AF274" s="3"/>
      <c r="AG274" s="11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112"/>
      <c r="B275" s="113"/>
      <c r="C275" s="7"/>
      <c r="D275" s="86"/>
      <c r="E275" s="84"/>
      <c r="F275" s="14"/>
      <c r="G275" s="14"/>
      <c r="H275" s="14"/>
      <c r="I275" s="14"/>
      <c r="J275" s="13"/>
      <c r="K275" s="33"/>
      <c r="L275" s="2"/>
      <c r="M275" s="17"/>
      <c r="N275" s="12"/>
      <c r="O275" s="12"/>
      <c r="P275" s="17"/>
      <c r="Q275" s="14"/>
      <c r="R275" s="21"/>
      <c r="S275" s="14"/>
      <c r="T275" s="4"/>
      <c r="U275" s="33"/>
      <c r="V275" s="33"/>
      <c r="W275" s="3"/>
      <c r="X275" s="139">
        <f>[2]Plan1!$A357</f>
        <v>47546</v>
      </c>
      <c r="AA275" s="1"/>
      <c r="AB275" s="28"/>
      <c r="AC275" s="125"/>
      <c r="AD275" s="125"/>
      <c r="AE275" s="125"/>
      <c r="AF275" s="3"/>
      <c r="AG275" s="11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112"/>
      <c r="B276" s="113"/>
      <c r="C276" s="7"/>
      <c r="D276" s="86"/>
      <c r="E276" s="84"/>
      <c r="F276" s="14"/>
      <c r="G276" s="14"/>
      <c r="H276" s="14"/>
      <c r="I276" s="14"/>
      <c r="J276" s="13"/>
      <c r="K276" s="33"/>
      <c r="L276" s="2"/>
      <c r="M276" s="17"/>
      <c r="N276" s="12"/>
      <c r="O276" s="12"/>
      <c r="P276" s="17"/>
      <c r="Q276" s="14"/>
      <c r="R276" s="21"/>
      <c r="S276" s="14"/>
      <c r="T276" s="4"/>
      <c r="U276" s="33"/>
      <c r="V276" s="33"/>
      <c r="W276" s="3"/>
      <c r="X276" s="139">
        <f>[2]Plan1!$A358</f>
        <v>47547</v>
      </c>
      <c r="AA276" s="1"/>
      <c r="AB276" s="28"/>
      <c r="AC276" s="125"/>
      <c r="AD276" s="125"/>
      <c r="AE276" s="125"/>
      <c r="AF276" s="3"/>
      <c r="AG276" s="11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112"/>
      <c r="B277" s="113"/>
      <c r="C277" s="7"/>
      <c r="D277" s="86"/>
      <c r="E277" s="84"/>
      <c r="F277" s="14"/>
      <c r="G277" s="14"/>
      <c r="H277" s="14"/>
      <c r="I277" s="14"/>
      <c r="J277" s="13"/>
      <c r="K277" s="33"/>
      <c r="L277" s="2"/>
      <c r="M277" s="17"/>
      <c r="N277" s="12"/>
      <c r="O277" s="12"/>
      <c r="P277" s="17"/>
      <c r="Q277" s="14"/>
      <c r="R277" s="21"/>
      <c r="S277" s="14"/>
      <c r="T277" s="4"/>
      <c r="U277" s="33"/>
      <c r="V277" s="33"/>
      <c r="W277" s="3"/>
      <c r="X277" s="139">
        <f>[2]Plan1!$A359</f>
        <v>47592</v>
      </c>
      <c r="AA277" s="1"/>
      <c r="AB277" s="3"/>
      <c r="AC277" s="125"/>
      <c r="AD277" s="125"/>
      <c r="AE277" s="125"/>
      <c r="AF277" s="3"/>
      <c r="AG277" s="11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112"/>
      <c r="B278" s="113"/>
      <c r="C278" s="7"/>
      <c r="D278" s="86"/>
      <c r="E278" s="84"/>
      <c r="F278" s="14"/>
      <c r="G278" s="14"/>
      <c r="H278" s="14"/>
      <c r="I278" s="14"/>
      <c r="J278" s="13"/>
      <c r="K278" s="33"/>
      <c r="L278" s="2"/>
      <c r="M278" s="17"/>
      <c r="N278" s="12"/>
      <c r="O278" s="12"/>
      <c r="P278" s="17"/>
      <c r="Q278" s="14"/>
      <c r="R278" s="21"/>
      <c r="S278" s="14"/>
      <c r="T278" s="4"/>
      <c r="U278" s="33"/>
      <c r="V278" s="33"/>
      <c r="W278" s="3"/>
      <c r="X278" s="139">
        <f>[2]Plan1!$A360</f>
        <v>47594</v>
      </c>
      <c r="AA278" s="1"/>
      <c r="AB278" s="3"/>
      <c r="AC278" s="125"/>
      <c r="AD278" s="125"/>
      <c r="AE278" s="125"/>
      <c r="AF278" s="3"/>
      <c r="AG278" s="11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112"/>
      <c r="B279" s="113"/>
      <c r="C279" s="7"/>
      <c r="D279" s="86"/>
      <c r="E279" s="84"/>
      <c r="F279" s="14"/>
      <c r="G279" s="14"/>
      <c r="H279" s="14"/>
      <c r="I279" s="14"/>
      <c r="J279" s="13"/>
      <c r="K279" s="33"/>
      <c r="L279" s="2"/>
      <c r="M279" s="17"/>
      <c r="N279" s="12"/>
      <c r="O279" s="12"/>
      <c r="P279" s="17"/>
      <c r="Q279" s="14"/>
      <c r="R279" s="21"/>
      <c r="S279" s="14"/>
      <c r="T279" s="4"/>
      <c r="U279" s="33"/>
      <c r="V279" s="33"/>
      <c r="W279" s="3"/>
      <c r="X279" s="139">
        <f>[2]Plan1!$A361</f>
        <v>47604</v>
      </c>
      <c r="AA279" s="1"/>
      <c r="AB279" s="3"/>
      <c r="AC279" s="125"/>
      <c r="AD279" s="125"/>
      <c r="AE279" s="125"/>
      <c r="AF279" s="3"/>
      <c r="AG279" s="11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112"/>
      <c r="B280" s="113"/>
      <c r="C280" s="7"/>
      <c r="D280" s="86"/>
      <c r="E280" s="84"/>
      <c r="F280" s="14"/>
      <c r="G280" s="14"/>
      <c r="H280" s="14"/>
      <c r="I280" s="14"/>
      <c r="J280" s="13"/>
      <c r="K280" s="33"/>
      <c r="L280" s="2"/>
      <c r="M280" s="17"/>
      <c r="N280" s="12"/>
      <c r="O280" s="12"/>
      <c r="P280" s="17"/>
      <c r="Q280" s="14"/>
      <c r="R280" s="21"/>
      <c r="S280" s="14"/>
      <c r="T280" s="4"/>
      <c r="U280" s="33"/>
      <c r="V280" s="33"/>
      <c r="W280" s="3"/>
      <c r="X280" s="139">
        <f>[2]Plan1!$A362</f>
        <v>47654</v>
      </c>
      <c r="AA280" s="1"/>
      <c r="AB280" s="3"/>
      <c r="AC280" s="125"/>
      <c r="AD280" s="125"/>
      <c r="AE280" s="125"/>
      <c r="AF280" s="3"/>
      <c r="AG280" s="11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112"/>
      <c r="B281" s="113"/>
      <c r="C281" s="7"/>
      <c r="D281" s="86"/>
      <c r="E281" s="84"/>
      <c r="F281" s="14"/>
      <c r="G281" s="14"/>
      <c r="H281" s="14"/>
      <c r="I281" s="14"/>
      <c r="J281" s="13"/>
      <c r="K281" s="33"/>
      <c r="L281" s="2"/>
      <c r="M281" s="17"/>
      <c r="N281" s="12"/>
      <c r="O281" s="12"/>
      <c r="P281" s="17"/>
      <c r="Q281" s="14"/>
      <c r="R281" s="21"/>
      <c r="S281" s="14"/>
      <c r="T281" s="4"/>
      <c r="U281" s="33"/>
      <c r="V281" s="33"/>
      <c r="W281" s="3"/>
      <c r="X281" s="139">
        <f>[2]Plan1!$A363</f>
        <v>47733</v>
      </c>
      <c r="AA281" s="1"/>
      <c r="AB281" s="3"/>
      <c r="AC281" s="125"/>
      <c r="AD281" s="125"/>
      <c r="AE281" s="125"/>
      <c r="AF281" s="3"/>
      <c r="AG281" s="11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112"/>
      <c r="B282" s="113"/>
      <c r="C282" s="7"/>
      <c r="D282" s="86"/>
      <c r="E282" s="84"/>
      <c r="F282" s="14"/>
      <c r="G282" s="14"/>
      <c r="H282" s="14"/>
      <c r="I282" s="14"/>
      <c r="J282" s="13"/>
      <c r="K282" s="33"/>
      <c r="L282" s="2"/>
      <c r="M282" s="17"/>
      <c r="N282" s="12"/>
      <c r="O282" s="12"/>
      <c r="P282" s="17"/>
      <c r="Q282" s="14"/>
      <c r="R282" s="21"/>
      <c r="S282" s="14"/>
      <c r="T282" s="4"/>
      <c r="U282" s="33"/>
      <c r="V282" s="33"/>
      <c r="W282" s="3"/>
      <c r="X282" s="139">
        <f>[2]Plan1!$A364</f>
        <v>47768</v>
      </c>
      <c r="AA282" s="1"/>
      <c r="AB282" s="3"/>
      <c r="AC282" s="125"/>
      <c r="AD282" s="125"/>
      <c r="AE282" s="125"/>
      <c r="AF282" s="3"/>
      <c r="AG282" s="11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112"/>
      <c r="B283" s="113"/>
      <c r="C283" s="7"/>
      <c r="D283" s="86"/>
      <c r="E283" s="84"/>
      <c r="F283" s="14"/>
      <c r="G283" s="14"/>
      <c r="H283" s="14"/>
      <c r="I283" s="14"/>
      <c r="J283" s="13"/>
      <c r="K283" s="33"/>
      <c r="L283" s="2"/>
      <c r="M283" s="17"/>
      <c r="N283" s="12"/>
      <c r="O283" s="12"/>
      <c r="P283" s="17"/>
      <c r="Q283" s="14"/>
      <c r="R283" s="21"/>
      <c r="S283" s="14"/>
      <c r="T283" s="4"/>
      <c r="U283" s="33"/>
      <c r="V283" s="33"/>
      <c r="W283" s="3"/>
      <c r="X283" s="139">
        <f>[2]Plan1!$A365</f>
        <v>47789</v>
      </c>
      <c r="AA283" s="1"/>
      <c r="AB283" s="3"/>
      <c r="AC283" s="125"/>
      <c r="AD283" s="125"/>
      <c r="AE283" s="125"/>
      <c r="AF283" s="3"/>
      <c r="AG283" s="11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112"/>
      <c r="B284" s="113"/>
      <c r="C284" s="7"/>
      <c r="D284" s="86"/>
      <c r="E284" s="84"/>
      <c r="F284" s="14"/>
      <c r="G284" s="14"/>
      <c r="H284" s="14"/>
      <c r="I284" s="14"/>
      <c r="J284" s="13"/>
      <c r="K284" s="33"/>
      <c r="L284" s="2"/>
      <c r="M284" s="17"/>
      <c r="N284" s="12"/>
      <c r="O284" s="12"/>
      <c r="P284" s="17"/>
      <c r="Q284" s="14"/>
      <c r="R284" s="21"/>
      <c r="S284" s="14"/>
      <c r="T284" s="4"/>
      <c r="U284" s="33"/>
      <c r="V284" s="33"/>
      <c r="W284" s="3"/>
      <c r="X284" s="139">
        <f>[2]Plan1!$A366</f>
        <v>47802</v>
      </c>
      <c r="AA284" s="1"/>
      <c r="AB284" s="3"/>
      <c r="AC284" s="125"/>
      <c r="AD284" s="125"/>
      <c r="AE284" s="125"/>
      <c r="AF284" s="3"/>
      <c r="AG284" s="11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112"/>
      <c r="B285" s="113"/>
      <c r="C285" s="7"/>
      <c r="D285" s="86"/>
      <c r="E285" s="84"/>
      <c r="F285" s="14"/>
      <c r="G285" s="14"/>
      <c r="H285" s="14"/>
      <c r="I285" s="14"/>
      <c r="J285" s="13"/>
      <c r="K285" s="33"/>
      <c r="L285" s="2"/>
      <c r="M285" s="17"/>
      <c r="N285" s="12"/>
      <c r="O285" s="12"/>
      <c r="P285" s="17"/>
      <c r="Q285" s="14"/>
      <c r="R285" s="21"/>
      <c r="S285" s="14"/>
      <c r="T285" s="4"/>
      <c r="U285" s="33"/>
      <c r="V285" s="33"/>
      <c r="W285" s="3"/>
      <c r="X285" s="139">
        <f>[2]Plan1!$A367</f>
        <v>47807</v>
      </c>
      <c r="AA285" s="1"/>
      <c r="AB285" s="3"/>
      <c r="AC285" s="125"/>
      <c r="AD285" s="125"/>
      <c r="AE285" s="125"/>
      <c r="AF285" s="3"/>
      <c r="AG285" s="11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112"/>
      <c r="B286" s="113"/>
      <c r="C286" s="7"/>
      <c r="D286" s="86"/>
      <c r="E286" s="84"/>
      <c r="F286" s="14"/>
      <c r="G286" s="14"/>
      <c r="H286" s="14"/>
      <c r="I286" s="14"/>
      <c r="J286" s="13"/>
      <c r="K286" s="33"/>
      <c r="L286" s="2"/>
      <c r="M286" s="17"/>
      <c r="N286" s="12"/>
      <c r="O286" s="12"/>
      <c r="P286" s="17"/>
      <c r="Q286" s="14"/>
      <c r="R286" s="21"/>
      <c r="S286" s="14"/>
      <c r="T286" s="4"/>
      <c r="U286" s="33"/>
      <c r="V286" s="33"/>
      <c r="W286" s="3"/>
      <c r="X286" s="139">
        <f>[2]Plan1!$A368</f>
        <v>47842</v>
      </c>
      <c r="AA286" s="1"/>
      <c r="AB286" s="3"/>
      <c r="AC286" s="125"/>
      <c r="AD286" s="125"/>
      <c r="AE286" s="125"/>
      <c r="AF286" s="3"/>
      <c r="AG286" s="11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112"/>
      <c r="B287" s="113"/>
      <c r="C287" s="7"/>
      <c r="D287" s="86"/>
      <c r="E287" s="84"/>
      <c r="F287" s="14"/>
      <c r="G287" s="14"/>
      <c r="H287" s="14"/>
      <c r="I287" s="14"/>
      <c r="J287" s="13"/>
      <c r="K287" s="33"/>
      <c r="L287" s="2"/>
      <c r="M287" s="17"/>
      <c r="N287" s="12"/>
      <c r="O287" s="12"/>
      <c r="P287" s="17"/>
      <c r="Q287" s="14"/>
      <c r="R287" s="21"/>
      <c r="S287" s="14"/>
      <c r="T287" s="4"/>
      <c r="U287" s="33"/>
      <c r="V287" s="33"/>
      <c r="W287" s="3"/>
      <c r="X287" s="139">
        <f>[2]Plan1!$A369</f>
        <v>47849</v>
      </c>
      <c r="AA287" s="1"/>
      <c r="AB287" s="3"/>
      <c r="AC287" s="125"/>
      <c r="AD287" s="125"/>
      <c r="AE287" s="125"/>
      <c r="AF287" s="3"/>
      <c r="AG287" s="11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112"/>
      <c r="B288" s="113"/>
      <c r="C288" s="7"/>
      <c r="D288" s="86"/>
      <c r="E288" s="84"/>
      <c r="F288" s="14"/>
      <c r="G288" s="14"/>
      <c r="H288" s="14"/>
      <c r="I288" s="14"/>
      <c r="J288" s="13"/>
      <c r="K288" s="33"/>
      <c r="L288" s="2"/>
      <c r="M288" s="17"/>
      <c r="N288" s="12"/>
      <c r="O288" s="12"/>
      <c r="P288" s="17"/>
      <c r="Q288" s="14"/>
      <c r="R288" s="21"/>
      <c r="S288" s="14"/>
      <c r="T288" s="4"/>
      <c r="U288" s="33"/>
      <c r="V288" s="33"/>
      <c r="W288" s="3"/>
      <c r="X288" s="139">
        <f>[2]Plan1!$A370</f>
        <v>47903</v>
      </c>
      <c r="AA288" s="1"/>
      <c r="AB288" s="3"/>
      <c r="AC288" s="125"/>
      <c r="AD288" s="125"/>
      <c r="AE288" s="125"/>
      <c r="AF288" s="3"/>
      <c r="AG288" s="11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112"/>
      <c r="B289" s="113"/>
      <c r="C289" s="7"/>
      <c r="D289" s="86"/>
      <c r="E289" s="84"/>
      <c r="F289" s="14"/>
      <c r="G289" s="14"/>
      <c r="H289" s="14"/>
      <c r="I289" s="14"/>
      <c r="J289" s="13"/>
      <c r="K289" s="33"/>
      <c r="L289" s="2"/>
      <c r="M289" s="17"/>
      <c r="N289" s="12"/>
      <c r="O289" s="12"/>
      <c r="P289" s="17"/>
      <c r="Q289" s="14"/>
      <c r="R289" s="21"/>
      <c r="S289" s="14"/>
      <c r="T289" s="4"/>
      <c r="U289" s="33"/>
      <c r="V289" s="33"/>
      <c r="W289" s="3"/>
      <c r="X289" s="139">
        <f>[2]Plan1!$A371</f>
        <v>47904</v>
      </c>
      <c r="AA289" s="1"/>
      <c r="AB289" s="3"/>
      <c r="AC289" s="125"/>
      <c r="AD289" s="125"/>
      <c r="AE289" s="125"/>
      <c r="AF289" s="3"/>
      <c r="AG289" s="11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112"/>
      <c r="B290" s="113"/>
      <c r="C290" s="7"/>
      <c r="D290" s="86"/>
      <c r="E290" s="84"/>
      <c r="F290" s="14"/>
      <c r="G290" s="14"/>
      <c r="H290" s="14"/>
      <c r="I290" s="14"/>
      <c r="J290" s="13"/>
      <c r="K290" s="33"/>
      <c r="L290" s="2"/>
      <c r="M290" s="17"/>
      <c r="N290" s="12"/>
      <c r="O290" s="12"/>
      <c r="P290" s="17"/>
      <c r="Q290" s="14"/>
      <c r="R290" s="21"/>
      <c r="S290" s="14"/>
      <c r="T290" s="4"/>
      <c r="U290" s="33"/>
      <c r="V290" s="33"/>
      <c r="W290" s="3"/>
      <c r="X290" s="139">
        <f>[2]Plan1!$A372</f>
        <v>47949</v>
      </c>
      <c r="AA290" s="1"/>
      <c r="AB290" s="3"/>
      <c r="AC290" s="125"/>
      <c r="AD290" s="125"/>
      <c r="AE290" s="125"/>
      <c r="AF290" s="3"/>
      <c r="AG290" s="11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112"/>
      <c r="B291" s="113"/>
      <c r="C291" s="7"/>
      <c r="D291" s="86"/>
      <c r="E291" s="84"/>
      <c r="F291" s="14"/>
      <c r="G291" s="14"/>
      <c r="H291" s="14"/>
      <c r="I291" s="14"/>
      <c r="J291" s="13"/>
      <c r="K291" s="33"/>
      <c r="L291" s="2"/>
      <c r="M291" s="17"/>
      <c r="N291" s="12"/>
      <c r="O291" s="12"/>
      <c r="P291" s="17"/>
      <c r="Q291" s="14"/>
      <c r="R291" s="21"/>
      <c r="S291" s="14"/>
      <c r="T291" s="4"/>
      <c r="U291" s="33"/>
      <c r="V291" s="33"/>
      <c r="W291" s="3"/>
      <c r="X291" s="139">
        <f>[2]Plan1!$A373</f>
        <v>47959</v>
      </c>
      <c r="AA291" s="1"/>
      <c r="AB291" s="3"/>
      <c r="AC291" s="125"/>
      <c r="AD291" s="125"/>
      <c r="AE291" s="125"/>
      <c r="AF291" s="3"/>
      <c r="AG291" s="11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112"/>
      <c r="B292" s="113"/>
      <c r="C292" s="7"/>
      <c r="D292" s="86"/>
      <c r="E292" s="84"/>
      <c r="F292" s="14"/>
      <c r="G292" s="14"/>
      <c r="H292" s="14"/>
      <c r="I292" s="14"/>
      <c r="J292" s="13"/>
      <c r="K292" s="33"/>
      <c r="L292" s="2"/>
      <c r="M292" s="17"/>
      <c r="N292" s="12"/>
      <c r="O292" s="12"/>
      <c r="P292" s="17"/>
      <c r="Q292" s="14"/>
      <c r="R292" s="21"/>
      <c r="S292" s="14"/>
      <c r="T292" s="4"/>
      <c r="U292" s="33"/>
      <c r="V292" s="33"/>
      <c r="W292" s="3"/>
      <c r="X292" s="139">
        <f>[2]Plan1!$A374</f>
        <v>47969</v>
      </c>
      <c r="AA292" s="1"/>
      <c r="AB292" s="3"/>
      <c r="AC292" s="125"/>
      <c r="AD292" s="125"/>
      <c r="AE292" s="125"/>
      <c r="AF292" s="3"/>
      <c r="AG292" s="11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112"/>
      <c r="B293" s="113"/>
      <c r="C293" s="7"/>
      <c r="D293" s="86"/>
      <c r="E293" s="84"/>
      <c r="F293" s="14"/>
      <c r="G293" s="14"/>
      <c r="H293" s="14"/>
      <c r="I293" s="14"/>
      <c r="J293" s="13"/>
      <c r="K293" s="33"/>
      <c r="L293" s="2"/>
      <c r="M293" s="17"/>
      <c r="N293" s="12"/>
      <c r="O293" s="12"/>
      <c r="P293" s="17"/>
      <c r="Q293" s="14"/>
      <c r="R293" s="21"/>
      <c r="S293" s="14"/>
      <c r="T293" s="4"/>
      <c r="U293" s="33"/>
      <c r="V293" s="33"/>
      <c r="W293" s="3"/>
      <c r="X293" s="139">
        <f>[2]Plan1!$A375</f>
        <v>48011</v>
      </c>
      <c r="AA293" s="1"/>
      <c r="AB293" s="3"/>
      <c r="AC293" s="125"/>
      <c r="AD293" s="125"/>
      <c r="AE293" s="125"/>
      <c r="AF293" s="3"/>
      <c r="AG293" s="11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112"/>
      <c r="B294" s="113"/>
      <c r="C294" s="7"/>
      <c r="D294" s="86"/>
      <c r="E294" s="84"/>
      <c r="F294" s="14"/>
      <c r="G294" s="14"/>
      <c r="H294" s="14"/>
      <c r="I294" s="14"/>
      <c r="J294" s="13"/>
      <c r="K294" s="33"/>
      <c r="L294" s="2"/>
      <c r="M294" s="17"/>
      <c r="N294" s="12"/>
      <c r="O294" s="12"/>
      <c r="P294" s="17"/>
      <c r="Q294" s="14"/>
      <c r="R294" s="21"/>
      <c r="S294" s="14"/>
      <c r="T294" s="4"/>
      <c r="U294" s="33"/>
      <c r="V294" s="33"/>
      <c r="W294" s="3"/>
      <c r="X294" s="139">
        <f>[2]Plan1!$A376</f>
        <v>48098</v>
      </c>
      <c r="AA294" s="1"/>
      <c r="AB294" s="3"/>
      <c r="AC294" s="125"/>
      <c r="AD294" s="125"/>
      <c r="AE294" s="125"/>
      <c r="AF294" s="3"/>
      <c r="AG294" s="11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112"/>
      <c r="B295" s="113"/>
      <c r="C295" s="7"/>
      <c r="D295" s="86"/>
      <c r="E295" s="84"/>
      <c r="F295" s="14"/>
      <c r="G295" s="14"/>
      <c r="H295" s="14"/>
      <c r="I295" s="14"/>
      <c r="J295" s="13"/>
      <c r="K295" s="33"/>
      <c r="L295" s="2"/>
      <c r="M295" s="17"/>
      <c r="N295" s="12"/>
      <c r="O295" s="12"/>
      <c r="P295" s="17"/>
      <c r="Q295" s="14"/>
      <c r="R295" s="21"/>
      <c r="S295" s="14"/>
      <c r="T295" s="4"/>
      <c r="U295" s="33"/>
      <c r="V295" s="33"/>
      <c r="W295" s="3"/>
      <c r="X295" s="139">
        <f>[2]Plan1!$A377</f>
        <v>48133</v>
      </c>
      <c r="AA295" s="1"/>
      <c r="AB295" s="3"/>
      <c r="AC295" s="125"/>
      <c r="AD295" s="125"/>
      <c r="AE295" s="125"/>
      <c r="AF295" s="3"/>
      <c r="AG295" s="11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112"/>
      <c r="B296" s="113"/>
      <c r="C296" s="7"/>
      <c r="D296" s="86"/>
      <c r="E296" s="84"/>
      <c r="F296" s="14"/>
      <c r="G296" s="14"/>
      <c r="H296" s="14"/>
      <c r="I296" s="14"/>
      <c r="J296" s="13"/>
      <c r="K296" s="33"/>
      <c r="L296" s="2"/>
      <c r="M296" s="17"/>
      <c r="N296" s="12"/>
      <c r="O296" s="12"/>
      <c r="P296" s="17"/>
      <c r="Q296" s="14"/>
      <c r="R296" s="21"/>
      <c r="S296" s="14"/>
      <c r="T296" s="4"/>
      <c r="U296" s="33"/>
      <c r="V296" s="33"/>
      <c r="W296" s="3"/>
      <c r="X296" s="139">
        <f>[2]Plan1!$A378</f>
        <v>48154</v>
      </c>
      <c r="AA296" s="1"/>
      <c r="AB296" s="3"/>
      <c r="AC296" s="125"/>
      <c r="AD296" s="125"/>
      <c r="AE296" s="125"/>
      <c r="AF296" s="3"/>
      <c r="AG296" s="11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112"/>
      <c r="B297" s="113"/>
      <c r="C297" s="7"/>
      <c r="D297" s="86"/>
      <c r="E297" s="84"/>
      <c r="F297" s="14"/>
      <c r="G297" s="14"/>
      <c r="H297" s="14"/>
      <c r="I297" s="14"/>
      <c r="J297" s="13"/>
      <c r="K297" s="33"/>
      <c r="L297" s="2"/>
      <c r="M297" s="17"/>
      <c r="N297" s="12"/>
      <c r="O297" s="12"/>
      <c r="P297" s="17"/>
      <c r="Q297" s="14"/>
      <c r="R297" s="21"/>
      <c r="S297" s="14"/>
      <c r="T297" s="4"/>
      <c r="U297" s="33"/>
      <c r="V297" s="33"/>
      <c r="W297" s="3"/>
      <c r="X297" s="139">
        <f>[2]Plan1!$A379</f>
        <v>48167</v>
      </c>
      <c r="AA297" s="1"/>
      <c r="AB297" s="3"/>
      <c r="AC297" s="125"/>
      <c r="AD297" s="125"/>
      <c r="AE297" s="125"/>
      <c r="AF297" s="3"/>
      <c r="AG297" s="11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112"/>
      <c r="B298" s="113"/>
      <c r="C298" s="7"/>
      <c r="D298" s="86"/>
      <c r="E298" s="84"/>
      <c r="F298" s="14"/>
      <c r="G298" s="14"/>
      <c r="H298" s="14"/>
      <c r="I298" s="14"/>
      <c r="J298" s="13"/>
      <c r="K298" s="33"/>
      <c r="L298" s="2"/>
      <c r="M298" s="17"/>
      <c r="N298" s="12"/>
      <c r="O298" s="12"/>
      <c r="P298" s="17"/>
      <c r="Q298" s="14"/>
      <c r="R298" s="21"/>
      <c r="S298" s="14"/>
      <c r="T298" s="4"/>
      <c r="U298" s="33"/>
      <c r="V298" s="33"/>
      <c r="W298" s="3"/>
      <c r="X298" s="139">
        <f>[2]Plan1!$A380</f>
        <v>48172</v>
      </c>
      <c r="AA298" s="1"/>
      <c r="AB298" s="3"/>
      <c r="AC298" s="125"/>
      <c r="AD298" s="125"/>
      <c r="AE298" s="125"/>
      <c r="AF298" s="3"/>
      <c r="AG298" s="11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112"/>
      <c r="B299" s="113"/>
      <c r="C299" s="7"/>
      <c r="D299" s="86"/>
      <c r="E299" s="84"/>
      <c r="F299" s="14"/>
      <c r="G299" s="14"/>
      <c r="H299" s="14"/>
      <c r="I299" s="14"/>
      <c r="J299" s="13"/>
      <c r="K299" s="33"/>
      <c r="L299" s="2"/>
      <c r="M299" s="17"/>
      <c r="N299" s="12"/>
      <c r="O299" s="12"/>
      <c r="P299" s="17"/>
      <c r="Q299" s="14"/>
      <c r="R299" s="21"/>
      <c r="S299" s="14"/>
      <c r="T299" s="4"/>
      <c r="U299" s="33"/>
      <c r="V299" s="33"/>
      <c r="W299" s="3"/>
      <c r="X299" s="139">
        <f>[2]Plan1!$A381</f>
        <v>48207</v>
      </c>
      <c r="AA299" s="1"/>
      <c r="AB299" s="3"/>
      <c r="AC299" s="125"/>
      <c r="AD299" s="125"/>
      <c r="AE299" s="125"/>
      <c r="AF299" s="3"/>
      <c r="AG299" s="11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112"/>
      <c r="B300" s="113"/>
      <c r="C300" s="7"/>
      <c r="D300" s="86"/>
      <c r="E300" s="84"/>
      <c r="F300" s="14"/>
      <c r="G300" s="14"/>
      <c r="H300" s="14"/>
      <c r="I300" s="14"/>
      <c r="J300" s="13"/>
      <c r="K300" s="33"/>
      <c r="L300" s="2"/>
      <c r="M300" s="17"/>
      <c r="N300" s="12"/>
      <c r="O300" s="12"/>
      <c r="P300" s="17"/>
      <c r="Q300" s="14"/>
      <c r="R300" s="21"/>
      <c r="S300" s="14"/>
      <c r="T300" s="4"/>
      <c r="U300" s="33"/>
      <c r="V300" s="33"/>
      <c r="W300" s="3"/>
      <c r="X300" s="139">
        <f>[2]Plan1!$A382</f>
        <v>48214</v>
      </c>
      <c r="AA300" s="1"/>
      <c r="AB300" s="3"/>
      <c r="AC300" s="125"/>
      <c r="AD300" s="125"/>
      <c r="AE300" s="125"/>
      <c r="AF300" s="3"/>
      <c r="AG300" s="11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112"/>
      <c r="B301" s="113"/>
      <c r="C301" s="7"/>
      <c r="D301" s="86"/>
      <c r="E301" s="84"/>
      <c r="F301" s="14"/>
      <c r="G301" s="14"/>
      <c r="H301" s="14"/>
      <c r="I301" s="14"/>
      <c r="J301" s="13"/>
      <c r="K301" s="33"/>
      <c r="L301" s="2"/>
      <c r="M301" s="17"/>
      <c r="N301" s="12"/>
      <c r="O301" s="12"/>
      <c r="P301" s="17"/>
      <c r="Q301" s="14"/>
      <c r="R301" s="21"/>
      <c r="S301" s="14"/>
      <c r="T301" s="4"/>
      <c r="U301" s="33"/>
      <c r="V301" s="33"/>
      <c r="W301" s="3"/>
      <c r="X301" s="139">
        <f>[2]Plan1!$A383</f>
        <v>48253</v>
      </c>
      <c r="AA301" s="1"/>
      <c r="AB301" s="3"/>
      <c r="AC301" s="125"/>
      <c r="AD301" s="125"/>
      <c r="AE301" s="125"/>
      <c r="AF301" s="3"/>
      <c r="AG301" s="11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112"/>
      <c r="B302" s="113"/>
      <c r="C302" s="7"/>
      <c r="D302" s="86"/>
      <c r="E302" s="84"/>
      <c r="F302" s="14"/>
      <c r="G302" s="14"/>
      <c r="H302" s="14"/>
      <c r="I302" s="14"/>
      <c r="J302" s="13"/>
      <c r="K302" s="33"/>
      <c r="L302" s="2"/>
      <c r="M302" s="17"/>
      <c r="N302" s="12"/>
      <c r="O302" s="12"/>
      <c r="P302" s="17"/>
      <c r="Q302" s="14"/>
      <c r="R302" s="21"/>
      <c r="S302" s="14"/>
      <c r="T302" s="4"/>
      <c r="U302" s="33"/>
      <c r="V302" s="33"/>
      <c r="W302" s="3"/>
      <c r="X302" s="139">
        <f>[2]Plan1!$A384</f>
        <v>48254</v>
      </c>
      <c r="AA302" s="25"/>
      <c r="AB302" s="22"/>
      <c r="AC302" s="125"/>
      <c r="AD302" s="125"/>
      <c r="AE302" s="125"/>
      <c r="AF302" s="3"/>
      <c r="AG302" s="11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112"/>
      <c r="B303" s="113"/>
      <c r="C303" s="7"/>
      <c r="D303" s="86"/>
      <c r="E303" s="84"/>
      <c r="F303" s="14"/>
      <c r="G303" s="14"/>
      <c r="H303" s="14"/>
      <c r="I303" s="14"/>
      <c r="J303" s="13"/>
      <c r="K303" s="33"/>
      <c r="L303" s="2"/>
      <c r="M303" s="17"/>
      <c r="N303" s="12"/>
      <c r="O303" s="12"/>
      <c r="P303" s="17"/>
      <c r="Q303" s="14"/>
      <c r="R303" s="21"/>
      <c r="S303" s="14"/>
      <c r="T303" s="4"/>
      <c r="U303" s="33"/>
      <c r="V303" s="33"/>
      <c r="W303" s="3"/>
      <c r="X303" s="139">
        <f>[2]Plan1!$A385</f>
        <v>48299</v>
      </c>
      <c r="AA303" s="1"/>
      <c r="AB303" s="3"/>
      <c r="AC303" s="125"/>
      <c r="AD303" s="125"/>
      <c r="AE303" s="125"/>
      <c r="AF303" s="3"/>
      <c r="AG303" s="11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112"/>
      <c r="B304" s="113"/>
      <c r="C304" s="7"/>
      <c r="D304" s="86"/>
      <c r="E304" s="84"/>
      <c r="F304" s="14"/>
      <c r="G304" s="14"/>
      <c r="H304" s="14"/>
      <c r="I304" s="14"/>
      <c r="J304" s="13"/>
      <c r="K304" s="33"/>
      <c r="L304" s="2"/>
      <c r="M304" s="17"/>
      <c r="N304" s="12"/>
      <c r="O304" s="12"/>
      <c r="P304" s="17"/>
      <c r="Q304" s="14"/>
      <c r="R304" s="21"/>
      <c r="S304" s="14"/>
      <c r="T304" s="4"/>
      <c r="U304" s="33"/>
      <c r="V304" s="33"/>
      <c r="W304" s="3"/>
      <c r="X304" s="139">
        <f>[2]Plan1!$A386</f>
        <v>48325</v>
      </c>
      <c r="AA304" s="1"/>
      <c r="AB304" s="3"/>
      <c r="AC304" s="125"/>
      <c r="AD304" s="125"/>
      <c r="AE304" s="125"/>
      <c r="AF304" s="3"/>
      <c r="AG304" s="11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112"/>
      <c r="B305" s="113"/>
      <c r="C305" s="7"/>
      <c r="D305" s="86"/>
      <c r="E305" s="84"/>
      <c r="F305" s="14"/>
      <c r="G305" s="14"/>
      <c r="H305" s="14"/>
      <c r="I305" s="14"/>
      <c r="J305" s="13"/>
      <c r="K305" s="33"/>
      <c r="L305" s="2"/>
      <c r="M305" s="17"/>
      <c r="N305" s="12"/>
      <c r="O305" s="12"/>
      <c r="P305" s="17"/>
      <c r="Q305" s="14"/>
      <c r="R305" s="21"/>
      <c r="S305" s="14"/>
      <c r="T305" s="4"/>
      <c r="U305" s="33"/>
      <c r="V305" s="33"/>
      <c r="W305" s="3"/>
      <c r="X305" s="139">
        <f>[2]Plan1!$A387</f>
        <v>48335</v>
      </c>
      <c r="AA305" s="25"/>
      <c r="AB305" s="22"/>
      <c r="AC305" s="125"/>
      <c r="AD305" s="125"/>
      <c r="AE305" s="125"/>
      <c r="AF305" s="3"/>
      <c r="AG305" s="11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112"/>
      <c r="B306" s="113"/>
      <c r="C306" s="7"/>
      <c r="D306" s="86"/>
      <c r="E306" s="84"/>
      <c r="F306" s="14"/>
      <c r="G306" s="14"/>
      <c r="H306" s="14"/>
      <c r="I306" s="14"/>
      <c r="J306" s="13"/>
      <c r="K306" s="33"/>
      <c r="L306" s="2"/>
      <c r="M306" s="17"/>
      <c r="N306" s="12"/>
      <c r="O306" s="12"/>
      <c r="P306" s="17"/>
      <c r="Q306" s="14"/>
      <c r="R306" s="21"/>
      <c r="S306" s="14"/>
      <c r="T306" s="4"/>
      <c r="U306" s="33"/>
      <c r="V306" s="33"/>
      <c r="W306" s="3"/>
      <c r="X306" s="139">
        <f>[2]Plan1!$A388</f>
        <v>48361</v>
      </c>
      <c r="AA306" s="1"/>
      <c r="AB306" s="3"/>
      <c r="AC306" s="125"/>
      <c r="AD306" s="125"/>
      <c r="AE306" s="125"/>
      <c r="AF306" s="3"/>
      <c r="AG306" s="11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112"/>
      <c r="B307" s="113"/>
      <c r="C307" s="7"/>
      <c r="D307" s="86"/>
      <c r="E307" s="84"/>
      <c r="F307" s="14"/>
      <c r="G307" s="14"/>
      <c r="H307" s="14"/>
      <c r="I307" s="14"/>
      <c r="J307" s="13"/>
      <c r="K307" s="33"/>
      <c r="L307" s="2"/>
      <c r="M307" s="17"/>
      <c r="N307" s="12"/>
      <c r="O307" s="12"/>
      <c r="P307" s="17"/>
      <c r="Q307" s="14"/>
      <c r="R307" s="21"/>
      <c r="S307" s="14"/>
      <c r="T307" s="4"/>
      <c r="U307" s="33"/>
      <c r="V307" s="33"/>
      <c r="W307" s="3"/>
      <c r="X307" s="139">
        <f>[2]Plan1!$A389</f>
        <v>48464</v>
      </c>
      <c r="AA307" s="1"/>
      <c r="AB307" s="3"/>
      <c r="AC307" s="125"/>
      <c r="AD307" s="125"/>
      <c r="AE307" s="125"/>
      <c r="AF307" s="3"/>
      <c r="AG307" s="11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112"/>
      <c r="B308" s="113"/>
      <c r="C308" s="7"/>
      <c r="D308" s="86"/>
      <c r="E308" s="84"/>
      <c r="F308" s="14"/>
      <c r="G308" s="14"/>
      <c r="H308" s="14"/>
      <c r="I308" s="14"/>
      <c r="J308" s="13"/>
      <c r="K308" s="33"/>
      <c r="L308" s="2"/>
      <c r="M308" s="17"/>
      <c r="N308" s="12"/>
      <c r="O308" s="12"/>
      <c r="P308" s="17"/>
      <c r="Q308" s="14"/>
      <c r="R308" s="21"/>
      <c r="S308" s="14"/>
      <c r="T308" s="4"/>
      <c r="U308" s="33"/>
      <c r="V308" s="33"/>
      <c r="W308" s="3"/>
      <c r="X308" s="139">
        <f>[2]Plan1!$A390</f>
        <v>48499</v>
      </c>
      <c r="AA308" s="1"/>
      <c r="AB308" s="3"/>
      <c r="AC308" s="125"/>
      <c r="AD308" s="125"/>
      <c r="AE308" s="125"/>
      <c r="AF308" s="3"/>
      <c r="AG308" s="11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112"/>
      <c r="B309" s="113"/>
      <c r="C309" s="7"/>
      <c r="D309" s="86"/>
      <c r="E309" s="84"/>
      <c r="F309" s="14"/>
      <c r="G309" s="14"/>
      <c r="H309" s="14"/>
      <c r="I309" s="14"/>
      <c r="J309" s="13"/>
      <c r="K309" s="33"/>
      <c r="L309" s="2"/>
      <c r="M309" s="17"/>
      <c r="N309" s="12"/>
      <c r="O309" s="12"/>
      <c r="P309" s="17"/>
      <c r="Q309" s="14"/>
      <c r="R309" s="21"/>
      <c r="S309" s="14"/>
      <c r="T309" s="4"/>
      <c r="U309" s="33"/>
      <c r="V309" s="33"/>
      <c r="W309" s="3"/>
      <c r="X309" s="139">
        <f>[2]Plan1!$A391</f>
        <v>48520</v>
      </c>
      <c r="AA309" s="1"/>
      <c r="AB309" s="3"/>
      <c r="AC309" s="125"/>
      <c r="AD309" s="125"/>
      <c r="AE309" s="125"/>
      <c r="AF309" s="3"/>
      <c r="AG309" s="11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112"/>
      <c r="B310" s="113"/>
      <c r="C310" s="7"/>
      <c r="D310" s="86"/>
      <c r="E310" s="84"/>
      <c r="F310" s="14"/>
      <c r="G310" s="14"/>
      <c r="H310" s="14"/>
      <c r="I310" s="14"/>
      <c r="J310" s="13"/>
      <c r="K310" s="33"/>
      <c r="L310" s="2"/>
      <c r="M310" s="17"/>
      <c r="N310" s="12"/>
      <c r="O310" s="12"/>
      <c r="P310" s="17"/>
      <c r="Q310" s="14"/>
      <c r="R310" s="21"/>
      <c r="S310" s="14"/>
      <c r="T310" s="4"/>
      <c r="U310" s="33"/>
      <c r="V310" s="33"/>
      <c r="W310" s="3"/>
      <c r="X310" s="139">
        <f>[2]Plan1!$A392</f>
        <v>48533</v>
      </c>
      <c r="AA310" s="1"/>
      <c r="AB310" s="3"/>
      <c r="AC310" s="125"/>
      <c r="AD310" s="125"/>
      <c r="AE310" s="125"/>
      <c r="AF310" s="3"/>
      <c r="AG310" s="11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112"/>
      <c r="B311" s="113"/>
      <c r="C311" s="7"/>
      <c r="D311" s="86"/>
      <c r="E311" s="84"/>
      <c r="F311" s="14"/>
      <c r="G311" s="14"/>
      <c r="H311" s="14"/>
      <c r="I311" s="14"/>
      <c r="J311" s="13"/>
      <c r="K311" s="33"/>
      <c r="L311" s="2"/>
      <c r="M311" s="17"/>
      <c r="N311" s="12"/>
      <c r="O311" s="12"/>
      <c r="P311" s="17"/>
      <c r="Q311" s="14"/>
      <c r="R311" s="21"/>
      <c r="S311" s="14"/>
      <c r="T311" s="4"/>
      <c r="U311" s="33"/>
      <c r="V311" s="33"/>
      <c r="W311" s="3"/>
      <c r="X311" s="139">
        <f>[2]Plan1!$A393</f>
        <v>48538</v>
      </c>
      <c r="AA311" s="1"/>
      <c r="AB311" s="3"/>
      <c r="AC311" s="125"/>
      <c r="AD311" s="125"/>
      <c r="AE311" s="125"/>
      <c r="AF311" s="3"/>
      <c r="AG311" s="11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112"/>
      <c r="B312" s="113"/>
      <c r="C312" s="7"/>
      <c r="D312" s="86"/>
      <c r="E312" s="84"/>
      <c r="F312" s="14"/>
      <c r="G312" s="14"/>
      <c r="H312" s="14"/>
      <c r="I312" s="14"/>
      <c r="J312" s="13"/>
      <c r="K312" s="33"/>
      <c r="L312" s="2"/>
      <c r="M312" s="17"/>
      <c r="N312" s="12"/>
      <c r="O312" s="12"/>
      <c r="P312" s="17"/>
      <c r="Q312" s="14"/>
      <c r="R312" s="21"/>
      <c r="S312" s="14"/>
      <c r="T312" s="4"/>
      <c r="U312" s="33"/>
      <c r="V312" s="33"/>
      <c r="W312" s="3"/>
      <c r="X312" s="139">
        <f>[2]Plan1!$A394</f>
        <v>48573</v>
      </c>
      <c r="AA312" s="1"/>
      <c r="AB312" s="3"/>
      <c r="AC312" s="125"/>
      <c r="AD312" s="125"/>
      <c r="AE312" s="125"/>
      <c r="AF312" s="3"/>
      <c r="AG312" s="11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112"/>
      <c r="B313" s="113"/>
      <c r="C313" s="7"/>
      <c r="D313" s="86"/>
      <c r="E313" s="84"/>
      <c r="F313" s="14"/>
      <c r="G313" s="14"/>
      <c r="H313" s="14"/>
      <c r="I313" s="14"/>
      <c r="J313" s="13"/>
      <c r="K313" s="33"/>
      <c r="L313" s="2"/>
      <c r="M313" s="17"/>
      <c r="N313" s="12"/>
      <c r="O313" s="12"/>
      <c r="P313" s="17"/>
      <c r="Q313" s="14"/>
      <c r="R313" s="21"/>
      <c r="S313" s="14"/>
      <c r="T313" s="4"/>
      <c r="U313" s="33"/>
      <c r="V313" s="33"/>
      <c r="W313" s="3"/>
      <c r="X313" s="139">
        <f>[2]Plan1!$A395</f>
        <v>48580</v>
      </c>
      <c r="AA313" s="1"/>
      <c r="AB313" s="3"/>
      <c r="AC313" s="125"/>
      <c r="AD313" s="125"/>
      <c r="AE313" s="125"/>
      <c r="AF313" s="3"/>
      <c r="AG313" s="11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112"/>
      <c r="B314" s="113"/>
      <c r="C314" s="7"/>
      <c r="D314" s="86"/>
      <c r="E314" s="84"/>
      <c r="F314" s="14"/>
      <c r="G314" s="14"/>
      <c r="H314" s="14"/>
      <c r="I314" s="14"/>
      <c r="J314" s="13"/>
      <c r="K314" s="33"/>
      <c r="L314" s="2"/>
      <c r="M314" s="17"/>
      <c r="N314" s="12"/>
      <c r="O314" s="12"/>
      <c r="P314" s="17"/>
      <c r="Q314" s="14"/>
      <c r="R314" s="21"/>
      <c r="S314" s="14"/>
      <c r="T314" s="4"/>
      <c r="U314" s="33"/>
      <c r="V314" s="33"/>
      <c r="W314" s="3"/>
      <c r="X314" s="139">
        <f>[2]Plan1!$A396</f>
        <v>48638</v>
      </c>
      <c r="AA314" s="1"/>
      <c r="AB314" s="3"/>
      <c r="AC314" s="125"/>
      <c r="AD314" s="125"/>
      <c r="AE314" s="125"/>
      <c r="AF314" s="3"/>
      <c r="AG314" s="11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112"/>
      <c r="B315" s="113"/>
      <c r="C315" s="7"/>
      <c r="D315" s="86"/>
      <c r="E315" s="84"/>
      <c r="F315" s="14"/>
      <c r="G315" s="14"/>
      <c r="H315" s="14"/>
      <c r="I315" s="14"/>
      <c r="J315" s="13"/>
      <c r="K315" s="33"/>
      <c r="L315" s="2"/>
      <c r="M315" s="17"/>
      <c r="N315" s="12"/>
      <c r="O315" s="12"/>
      <c r="P315" s="17"/>
      <c r="Q315" s="14"/>
      <c r="R315" s="21"/>
      <c r="S315" s="14"/>
      <c r="T315" s="4"/>
      <c r="U315" s="33"/>
      <c r="V315" s="33"/>
      <c r="W315" s="3"/>
      <c r="X315" s="139">
        <f>[2]Plan1!$A397</f>
        <v>48639</v>
      </c>
      <c r="AA315" s="1"/>
      <c r="AB315" s="3"/>
      <c r="AC315" s="125"/>
      <c r="AD315" s="125"/>
      <c r="AE315" s="125"/>
      <c r="AF315" s="3"/>
      <c r="AG315" s="11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112"/>
      <c r="B316" s="113"/>
      <c r="C316" s="7"/>
      <c r="D316" s="86"/>
      <c r="E316" s="84"/>
      <c r="F316" s="14"/>
      <c r="G316" s="14"/>
      <c r="H316" s="14"/>
      <c r="I316" s="14"/>
      <c r="J316" s="13"/>
      <c r="K316" s="33"/>
      <c r="L316" s="2"/>
      <c r="M316" s="17"/>
      <c r="N316" s="12"/>
      <c r="O316" s="12"/>
      <c r="P316" s="17"/>
      <c r="Q316" s="14"/>
      <c r="R316" s="21"/>
      <c r="S316" s="14"/>
      <c r="T316" s="4"/>
      <c r="U316" s="33"/>
      <c r="V316" s="33"/>
      <c r="W316" s="3"/>
      <c r="X316" s="139">
        <f>[2]Plan1!$A398</f>
        <v>48684</v>
      </c>
      <c r="AA316" s="1"/>
      <c r="AB316" s="3"/>
      <c r="AC316" s="125"/>
      <c r="AD316" s="125"/>
      <c r="AE316" s="125"/>
      <c r="AF316" s="3"/>
      <c r="AG316" s="11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112"/>
      <c r="B317" s="113"/>
      <c r="C317" s="7"/>
      <c r="D317" s="86"/>
      <c r="E317" s="84"/>
      <c r="F317" s="14"/>
      <c r="G317" s="14"/>
      <c r="H317" s="14"/>
      <c r="I317" s="14"/>
      <c r="J317" s="13"/>
      <c r="K317" s="33"/>
      <c r="L317" s="2"/>
      <c r="M317" s="17"/>
      <c r="N317" s="12"/>
      <c r="O317" s="12"/>
      <c r="P317" s="17"/>
      <c r="Q317" s="14"/>
      <c r="R317" s="21"/>
      <c r="S317" s="14"/>
      <c r="T317" s="4"/>
      <c r="U317" s="33"/>
      <c r="V317" s="33"/>
      <c r="W317" s="3"/>
      <c r="X317" s="139">
        <f>[2]Plan1!$A399</f>
        <v>48690</v>
      </c>
      <c r="AA317" s="1"/>
      <c r="AB317" s="3"/>
      <c r="AC317" s="125"/>
      <c r="AD317" s="125"/>
      <c r="AE317" s="125"/>
      <c r="AF317" s="3"/>
      <c r="AG317" s="11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112"/>
      <c r="B318" s="113"/>
      <c r="C318" s="7"/>
      <c r="D318" s="86"/>
      <c r="E318" s="84"/>
      <c r="F318" s="14"/>
      <c r="G318" s="14"/>
      <c r="H318" s="14"/>
      <c r="I318" s="14"/>
      <c r="J318" s="13"/>
      <c r="K318" s="33"/>
      <c r="L318" s="2"/>
      <c r="M318" s="17"/>
      <c r="N318" s="12"/>
      <c r="O318" s="12"/>
      <c r="P318" s="17"/>
      <c r="Q318" s="14"/>
      <c r="R318" s="21"/>
      <c r="S318" s="14"/>
      <c r="T318" s="4"/>
      <c r="U318" s="33"/>
      <c r="V318" s="33"/>
      <c r="W318" s="3"/>
      <c r="X318" s="139">
        <f>[2]Plan1!$A400</f>
        <v>48700</v>
      </c>
      <c r="AA318" s="1"/>
      <c r="AB318" s="3"/>
      <c r="AC318" s="125"/>
      <c r="AD318" s="125"/>
      <c r="AE318" s="125"/>
      <c r="AF318" s="3"/>
      <c r="AG318" s="11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112"/>
      <c r="B319" s="113"/>
      <c r="C319" s="7"/>
      <c r="D319" s="86"/>
      <c r="E319" s="84"/>
      <c r="F319" s="14"/>
      <c r="G319" s="14"/>
      <c r="H319" s="14"/>
      <c r="I319" s="14"/>
      <c r="J319" s="13"/>
      <c r="K319" s="33"/>
      <c r="L319" s="2"/>
      <c r="M319" s="17"/>
      <c r="N319" s="12"/>
      <c r="O319" s="12"/>
      <c r="P319" s="17"/>
      <c r="Q319" s="14"/>
      <c r="R319" s="21"/>
      <c r="S319" s="14"/>
      <c r="T319" s="4"/>
      <c r="U319" s="33"/>
      <c r="V319" s="33"/>
      <c r="W319" s="3"/>
      <c r="X319" s="139">
        <f>[2]Plan1!$A401</f>
        <v>48746</v>
      </c>
      <c r="AA319" s="1"/>
      <c r="AB319" s="3"/>
      <c r="AC319" s="125"/>
      <c r="AD319" s="125"/>
      <c r="AE319" s="125"/>
      <c r="AF319" s="3"/>
      <c r="AG319" s="11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112"/>
      <c r="B320" s="113"/>
      <c r="C320" s="7"/>
      <c r="D320" s="86"/>
      <c r="E320" s="84"/>
      <c r="F320" s="14"/>
      <c r="G320" s="14"/>
      <c r="H320" s="14"/>
      <c r="I320" s="14"/>
      <c r="J320" s="13"/>
      <c r="K320" s="33"/>
      <c r="L320" s="2"/>
      <c r="M320" s="17"/>
      <c r="N320" s="12"/>
      <c r="O320" s="12"/>
      <c r="P320" s="17"/>
      <c r="Q320" s="14"/>
      <c r="R320" s="21"/>
      <c r="S320" s="14"/>
      <c r="T320" s="4"/>
      <c r="U320" s="33"/>
      <c r="V320" s="33"/>
      <c r="W320" s="3"/>
      <c r="X320" s="139">
        <f>[2]Plan1!$A402</f>
        <v>48829</v>
      </c>
      <c r="AA320" s="1"/>
      <c r="AB320" s="3"/>
      <c r="AC320" s="125"/>
      <c r="AD320" s="125"/>
      <c r="AE320" s="125"/>
      <c r="AF320" s="3"/>
      <c r="AG320" s="11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112"/>
      <c r="B321" s="113"/>
      <c r="C321" s="7"/>
      <c r="D321" s="86"/>
      <c r="E321" s="84"/>
      <c r="F321" s="14"/>
      <c r="G321" s="14"/>
      <c r="H321" s="14"/>
      <c r="I321" s="14"/>
      <c r="J321" s="13"/>
      <c r="K321" s="33"/>
      <c r="L321" s="2"/>
      <c r="M321" s="17"/>
      <c r="N321" s="12"/>
      <c r="O321" s="12"/>
      <c r="P321" s="17"/>
      <c r="Q321" s="14"/>
      <c r="R321" s="21"/>
      <c r="S321" s="14"/>
      <c r="T321" s="4"/>
      <c r="U321" s="33"/>
      <c r="V321" s="33"/>
      <c r="W321" s="3"/>
      <c r="X321" s="139">
        <f>[2]Plan1!$A403</f>
        <v>48864</v>
      </c>
      <c r="AA321" s="1"/>
      <c r="AB321" s="3"/>
      <c r="AC321" s="125"/>
      <c r="AD321" s="125"/>
      <c r="AE321" s="125"/>
      <c r="AF321" s="3"/>
      <c r="AG321" s="11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112"/>
      <c r="B322" s="113"/>
      <c r="C322" s="7"/>
      <c r="D322" s="86"/>
      <c r="E322" s="84"/>
      <c r="F322" s="14"/>
      <c r="G322" s="14"/>
      <c r="H322" s="14"/>
      <c r="I322" s="14"/>
      <c r="J322" s="13"/>
      <c r="K322" s="33"/>
      <c r="L322" s="2"/>
      <c r="M322" s="17"/>
      <c r="N322" s="12"/>
      <c r="O322" s="12"/>
      <c r="P322" s="17"/>
      <c r="Q322" s="14"/>
      <c r="R322" s="21"/>
      <c r="S322" s="14"/>
      <c r="T322" s="4"/>
      <c r="U322" s="33"/>
      <c r="V322" s="33"/>
      <c r="W322" s="3"/>
      <c r="X322" s="139">
        <f>[2]Plan1!$A404</f>
        <v>48885</v>
      </c>
      <c r="AA322" s="1"/>
      <c r="AB322" s="3"/>
      <c r="AC322" s="125"/>
      <c r="AD322" s="125"/>
      <c r="AE322" s="125"/>
      <c r="AF322" s="3"/>
      <c r="AG322" s="11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112"/>
      <c r="B323" s="113"/>
      <c r="C323" s="7"/>
      <c r="D323" s="86"/>
      <c r="E323" s="84"/>
      <c r="F323" s="14"/>
      <c r="G323" s="14"/>
      <c r="H323" s="14"/>
      <c r="I323" s="14"/>
      <c r="J323" s="13"/>
      <c r="K323" s="33"/>
      <c r="L323" s="2"/>
      <c r="M323" s="17"/>
      <c r="N323" s="12"/>
      <c r="O323" s="12"/>
      <c r="P323" s="17"/>
      <c r="Q323" s="14"/>
      <c r="R323" s="21"/>
      <c r="S323" s="14"/>
      <c r="T323" s="4"/>
      <c r="U323" s="33"/>
      <c r="V323" s="33"/>
      <c r="W323" s="3"/>
      <c r="X323" s="139">
        <f>[2]Plan1!$A405</f>
        <v>48898</v>
      </c>
      <c r="AA323" s="1"/>
      <c r="AB323" s="3"/>
      <c r="AC323" s="125"/>
      <c r="AD323" s="125"/>
      <c r="AE323" s="125"/>
      <c r="AF323" s="3"/>
      <c r="AG323" s="11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112"/>
      <c r="B324" s="113"/>
      <c r="C324" s="7"/>
      <c r="D324" s="86"/>
      <c r="E324" s="84"/>
      <c r="F324" s="14"/>
      <c r="G324" s="14"/>
      <c r="H324" s="14"/>
      <c r="I324" s="14"/>
      <c r="J324" s="13"/>
      <c r="K324" s="33"/>
      <c r="L324" s="2"/>
      <c r="M324" s="17"/>
      <c r="N324" s="12"/>
      <c r="O324" s="12"/>
      <c r="P324" s="17"/>
      <c r="Q324" s="14"/>
      <c r="R324" s="21"/>
      <c r="S324" s="14"/>
      <c r="T324" s="4"/>
      <c r="U324" s="33"/>
      <c r="V324" s="33"/>
      <c r="W324" s="3"/>
      <c r="X324" s="139">
        <f>[2]Plan1!$A406</f>
        <v>48903</v>
      </c>
      <c r="AA324" s="1"/>
      <c r="AB324" s="3"/>
      <c r="AC324" s="125"/>
      <c r="AD324" s="125"/>
      <c r="AE324" s="125"/>
      <c r="AF324" s="3"/>
      <c r="AG324" s="11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112"/>
      <c r="B325" s="113"/>
      <c r="C325" s="7"/>
      <c r="D325" s="86"/>
      <c r="E325" s="84"/>
      <c r="F325" s="14"/>
      <c r="G325" s="14"/>
      <c r="H325" s="14"/>
      <c r="I325" s="14"/>
      <c r="J325" s="13"/>
      <c r="K325" s="33"/>
      <c r="L325" s="2"/>
      <c r="M325" s="17"/>
      <c r="N325" s="12"/>
      <c r="O325" s="12"/>
      <c r="P325" s="17"/>
      <c r="Q325" s="14"/>
      <c r="R325" s="21"/>
      <c r="S325" s="14"/>
      <c r="T325" s="4"/>
      <c r="U325" s="33"/>
      <c r="V325" s="33"/>
      <c r="W325" s="3"/>
      <c r="X325" s="139">
        <f>[2]Plan1!$A407</f>
        <v>48938</v>
      </c>
      <c r="AA325" s="1"/>
      <c r="AB325" s="3"/>
      <c r="AC325" s="125"/>
      <c r="AD325" s="125"/>
      <c r="AE325" s="125"/>
      <c r="AF325" s="3"/>
      <c r="AG325" s="11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112"/>
      <c r="B326" s="113"/>
      <c r="C326" s="7"/>
      <c r="D326" s="86"/>
      <c r="E326" s="84"/>
      <c r="F326" s="14"/>
      <c r="G326" s="14"/>
      <c r="H326" s="14"/>
      <c r="I326" s="14"/>
      <c r="J326" s="13"/>
      <c r="K326" s="33"/>
      <c r="L326" s="2"/>
      <c r="M326" s="17"/>
      <c r="N326" s="12"/>
      <c r="O326" s="12"/>
      <c r="P326" s="17"/>
      <c r="Q326" s="14"/>
      <c r="R326" s="21"/>
      <c r="S326" s="14"/>
      <c r="T326" s="4"/>
      <c r="U326" s="33"/>
      <c r="V326" s="33"/>
      <c r="W326" s="3"/>
      <c r="X326" s="139">
        <f>[2]Plan1!$A408</f>
        <v>48945</v>
      </c>
      <c r="AA326" s="1"/>
      <c r="AB326" s="3"/>
      <c r="AC326" s="125"/>
      <c r="AD326" s="125"/>
      <c r="AE326" s="125"/>
      <c r="AF326" s="3"/>
      <c r="AG326" s="11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112"/>
      <c r="B327" s="113"/>
      <c r="C327" s="7"/>
      <c r="D327" s="86"/>
      <c r="E327" s="84"/>
      <c r="F327" s="14"/>
      <c r="G327" s="14"/>
      <c r="H327" s="14"/>
      <c r="I327" s="14"/>
      <c r="J327" s="13"/>
      <c r="K327" s="33"/>
      <c r="L327" s="2"/>
      <c r="M327" s="17"/>
      <c r="N327" s="12"/>
      <c r="O327" s="12"/>
      <c r="P327" s="17"/>
      <c r="Q327" s="14"/>
      <c r="R327" s="21"/>
      <c r="S327" s="14"/>
      <c r="T327" s="4"/>
      <c r="U327" s="33"/>
      <c r="V327" s="33"/>
      <c r="W327" s="3"/>
      <c r="X327" s="139">
        <f>[2]Plan1!$A409</f>
        <v>48995</v>
      </c>
      <c r="AA327" s="1"/>
      <c r="AB327" s="3"/>
      <c r="AC327" s="125"/>
      <c r="AD327" s="125"/>
      <c r="AE327" s="125"/>
      <c r="AF327" s="3"/>
      <c r="AG327" s="11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112"/>
      <c r="B328" s="113"/>
      <c r="C328" s="7"/>
      <c r="D328" s="86"/>
      <c r="E328" s="84"/>
      <c r="F328" s="14"/>
      <c r="G328" s="14"/>
      <c r="H328" s="14"/>
      <c r="I328" s="14"/>
      <c r="J328" s="13"/>
      <c r="K328" s="33"/>
      <c r="L328" s="2"/>
      <c r="M328" s="17"/>
      <c r="N328" s="12"/>
      <c r="O328" s="12"/>
      <c r="P328" s="17"/>
      <c r="Q328" s="14"/>
      <c r="R328" s="21"/>
      <c r="S328" s="14"/>
      <c r="T328" s="4"/>
      <c r="U328" s="33"/>
      <c r="V328" s="33"/>
      <c r="W328" s="3"/>
      <c r="X328" s="139">
        <f>[2]Plan1!$A410</f>
        <v>48996</v>
      </c>
      <c r="AA328" s="1"/>
      <c r="AB328" s="3"/>
      <c r="AC328" s="125"/>
      <c r="AD328" s="125"/>
      <c r="AE328" s="125"/>
      <c r="AF328" s="3"/>
      <c r="AG328" s="11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112"/>
      <c r="B329" s="113"/>
      <c r="C329" s="7"/>
      <c r="D329" s="86"/>
      <c r="E329" s="84"/>
      <c r="F329" s="14"/>
      <c r="G329" s="14"/>
      <c r="H329" s="14"/>
      <c r="I329" s="14"/>
      <c r="J329" s="13"/>
      <c r="K329" s="33"/>
      <c r="L329" s="2"/>
      <c r="M329" s="17"/>
      <c r="N329" s="12"/>
      <c r="O329" s="12"/>
      <c r="P329" s="17"/>
      <c r="Q329" s="14"/>
      <c r="R329" s="21"/>
      <c r="S329" s="14"/>
      <c r="T329" s="4"/>
      <c r="U329" s="33"/>
      <c r="V329" s="33"/>
      <c r="W329" s="3"/>
      <c r="X329" s="139">
        <f>[2]Plan1!$A411</f>
        <v>49041</v>
      </c>
      <c r="AA329" s="1"/>
      <c r="AB329" s="3"/>
      <c r="AC329" s="125"/>
      <c r="AD329" s="125"/>
      <c r="AE329" s="125"/>
      <c r="AF329" s="3"/>
      <c r="AG329" s="11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112"/>
      <c r="B330" s="113"/>
      <c r="C330" s="7"/>
      <c r="D330" s="86"/>
      <c r="E330" s="84"/>
      <c r="F330" s="14"/>
      <c r="G330" s="14"/>
      <c r="H330" s="14"/>
      <c r="I330" s="14"/>
      <c r="J330" s="13"/>
      <c r="K330" s="33"/>
      <c r="L330" s="2"/>
      <c r="M330" s="17"/>
      <c r="N330" s="12"/>
      <c r="O330" s="12"/>
      <c r="P330" s="17"/>
      <c r="Q330" s="14"/>
      <c r="R330" s="21"/>
      <c r="S330" s="14"/>
      <c r="T330" s="4"/>
      <c r="U330" s="33"/>
      <c r="V330" s="33"/>
      <c r="W330" s="3"/>
      <c r="X330" s="139">
        <f>[2]Plan1!$A412</f>
        <v>49055</v>
      </c>
      <c r="AA330" s="1"/>
      <c r="AB330" s="3"/>
      <c r="AC330" s="125"/>
      <c r="AD330" s="125"/>
      <c r="AE330" s="125"/>
      <c r="AF330" s="3"/>
      <c r="AG330" s="11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112"/>
      <c r="B331" s="113"/>
      <c r="C331" s="7"/>
      <c r="D331" s="86"/>
      <c r="E331" s="84"/>
      <c r="F331" s="14"/>
      <c r="G331" s="14"/>
      <c r="H331" s="14"/>
      <c r="I331" s="14"/>
      <c r="J331" s="13"/>
      <c r="K331" s="33"/>
      <c r="L331" s="2"/>
      <c r="M331" s="17"/>
      <c r="N331" s="12"/>
      <c r="O331" s="12"/>
      <c r="P331" s="17"/>
      <c r="Q331" s="14"/>
      <c r="R331" s="21"/>
      <c r="S331" s="14"/>
      <c r="T331" s="4"/>
      <c r="U331" s="33"/>
      <c r="V331" s="33"/>
      <c r="W331" s="3"/>
      <c r="X331" s="139">
        <f>[2]Plan1!$A413</f>
        <v>49065</v>
      </c>
      <c r="AA331" s="1"/>
      <c r="AB331" s="3"/>
      <c r="AC331" s="125"/>
      <c r="AD331" s="125"/>
      <c r="AE331" s="125"/>
      <c r="AF331" s="3"/>
      <c r="AG331" s="11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112"/>
      <c r="B332" s="113"/>
      <c r="C332" s="7"/>
      <c r="D332" s="86"/>
      <c r="E332" s="84"/>
      <c r="F332" s="14"/>
      <c r="G332" s="14"/>
      <c r="H332" s="14"/>
      <c r="I332" s="14"/>
      <c r="J332" s="13"/>
      <c r="K332" s="33"/>
      <c r="L332" s="2"/>
      <c r="M332" s="17"/>
      <c r="N332" s="12"/>
      <c r="O332" s="12"/>
      <c r="P332" s="17"/>
      <c r="Q332" s="14"/>
      <c r="R332" s="21"/>
      <c r="S332" s="14"/>
      <c r="T332" s="4"/>
      <c r="U332" s="33"/>
      <c r="V332" s="33"/>
      <c r="W332" s="3"/>
      <c r="X332" s="139">
        <f>[2]Plan1!$A414</f>
        <v>49103</v>
      </c>
      <c r="AA332" s="1"/>
      <c r="AB332" s="3"/>
      <c r="AC332" s="125"/>
      <c r="AD332" s="125"/>
      <c r="AE332" s="125"/>
      <c r="AF332" s="3"/>
      <c r="AG332" s="11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112"/>
      <c r="B333" s="113"/>
      <c r="C333" s="7"/>
      <c r="D333" s="86"/>
      <c r="E333" s="84"/>
      <c r="F333" s="14"/>
      <c r="G333" s="14"/>
      <c r="H333" s="14"/>
      <c r="I333" s="14"/>
      <c r="J333" s="13"/>
      <c r="K333" s="33"/>
      <c r="L333" s="2"/>
      <c r="M333" s="17"/>
      <c r="N333" s="12"/>
      <c r="O333" s="12"/>
      <c r="P333" s="17"/>
      <c r="Q333" s="14"/>
      <c r="R333" s="21"/>
      <c r="S333" s="14"/>
      <c r="T333" s="4"/>
      <c r="U333" s="33"/>
      <c r="V333" s="33"/>
      <c r="W333" s="3"/>
      <c r="X333" s="139">
        <f>[2]Plan1!$A415</f>
        <v>49194</v>
      </c>
      <c r="AA333" s="1"/>
      <c r="AB333" s="3"/>
      <c r="AC333" s="125"/>
      <c r="AD333" s="125"/>
      <c r="AE333" s="125"/>
      <c r="AF333" s="3"/>
      <c r="AG333" s="11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112"/>
      <c r="B334" s="113"/>
      <c r="C334" s="7"/>
      <c r="D334" s="86"/>
      <c r="E334" s="84"/>
      <c r="F334" s="14"/>
      <c r="G334" s="14"/>
      <c r="H334" s="14"/>
      <c r="I334" s="14"/>
      <c r="J334" s="13"/>
      <c r="K334" s="33"/>
      <c r="L334" s="2"/>
      <c r="M334" s="17"/>
      <c r="N334" s="12"/>
      <c r="O334" s="12"/>
      <c r="P334" s="17"/>
      <c r="Q334" s="14"/>
      <c r="R334" s="21"/>
      <c r="S334" s="14"/>
      <c r="T334" s="4"/>
      <c r="U334" s="33"/>
      <c r="V334" s="33"/>
      <c r="W334" s="3"/>
      <c r="X334" s="139">
        <f>[2]Plan1!$A416</f>
        <v>49229</v>
      </c>
      <c r="AA334" s="1"/>
      <c r="AB334" s="3"/>
      <c r="AC334" s="125"/>
      <c r="AD334" s="125"/>
      <c r="AE334" s="125"/>
      <c r="AF334" s="3"/>
      <c r="AG334" s="11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112"/>
      <c r="B335" s="113"/>
      <c r="C335" s="7"/>
      <c r="D335" s="86"/>
      <c r="E335" s="84"/>
      <c r="F335" s="14"/>
      <c r="G335" s="14"/>
      <c r="H335" s="14"/>
      <c r="I335" s="14"/>
      <c r="J335" s="13"/>
      <c r="K335" s="33"/>
      <c r="L335" s="2"/>
      <c r="M335" s="17"/>
      <c r="N335" s="12"/>
      <c r="O335" s="12"/>
      <c r="P335" s="17"/>
      <c r="Q335" s="14"/>
      <c r="R335" s="21"/>
      <c r="S335" s="14"/>
      <c r="T335" s="4"/>
      <c r="U335" s="33"/>
      <c r="V335" s="33"/>
      <c r="W335" s="3"/>
      <c r="X335" s="139">
        <f>[2]Plan1!$A417</f>
        <v>49250</v>
      </c>
      <c r="AA335" s="1"/>
      <c r="AB335" s="3"/>
      <c r="AC335" s="125"/>
      <c r="AD335" s="125"/>
      <c r="AE335" s="125"/>
      <c r="AF335" s="3"/>
      <c r="AG335" s="11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112"/>
      <c r="B336" s="113"/>
      <c r="C336" s="7"/>
      <c r="D336" s="86"/>
      <c r="E336" s="84"/>
      <c r="F336" s="14"/>
      <c r="G336" s="14"/>
      <c r="H336" s="14"/>
      <c r="I336" s="14"/>
      <c r="J336" s="13"/>
      <c r="K336" s="33"/>
      <c r="L336" s="2"/>
      <c r="M336" s="17"/>
      <c r="N336" s="12"/>
      <c r="O336" s="12"/>
      <c r="P336" s="17"/>
      <c r="Q336" s="14"/>
      <c r="R336" s="21"/>
      <c r="S336" s="14"/>
      <c r="T336" s="4"/>
      <c r="U336" s="33"/>
      <c r="V336" s="33"/>
      <c r="W336" s="3"/>
      <c r="X336" s="139">
        <f>[2]Plan1!$A418</f>
        <v>49263</v>
      </c>
      <c r="AA336" s="1"/>
      <c r="AB336" s="3"/>
      <c r="AF336" s="3"/>
      <c r="AG336" s="11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112"/>
      <c r="B337" s="113"/>
      <c r="C337" s="7"/>
      <c r="D337" s="86"/>
      <c r="E337" s="84"/>
      <c r="F337" s="14"/>
      <c r="G337" s="14"/>
      <c r="H337" s="14"/>
      <c r="I337" s="14"/>
      <c r="J337" s="13"/>
      <c r="K337" s="33"/>
      <c r="L337" s="2"/>
      <c r="M337" s="17"/>
      <c r="N337" s="12"/>
      <c r="O337" s="12"/>
      <c r="P337" s="17"/>
      <c r="Q337" s="14"/>
      <c r="R337" s="21"/>
      <c r="S337" s="14"/>
      <c r="T337" s="4"/>
      <c r="U337" s="33"/>
      <c r="V337" s="33"/>
      <c r="W337" s="3"/>
      <c r="X337" s="139">
        <f>[2]Plan1!$A419</f>
        <v>49268</v>
      </c>
      <c r="AA337" s="1"/>
      <c r="AB337" s="3"/>
      <c r="AF337" s="3"/>
      <c r="AG337" s="11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112"/>
      <c r="B338" s="113"/>
      <c r="C338" s="7"/>
      <c r="D338" s="86"/>
      <c r="E338" s="84"/>
      <c r="F338" s="14"/>
      <c r="G338" s="14"/>
      <c r="H338" s="14"/>
      <c r="I338" s="14"/>
      <c r="J338" s="13"/>
      <c r="K338" s="33"/>
      <c r="L338" s="2"/>
      <c r="M338" s="17"/>
      <c r="N338" s="12"/>
      <c r="O338" s="12"/>
      <c r="P338" s="17"/>
      <c r="Q338" s="14"/>
      <c r="R338" s="21"/>
      <c r="S338" s="14"/>
      <c r="T338" s="4"/>
      <c r="U338" s="33"/>
      <c r="V338" s="33"/>
      <c r="W338" s="3"/>
      <c r="X338" s="139">
        <f>[2]Plan1!$A420</f>
        <v>49303</v>
      </c>
      <c r="AA338" s="1"/>
      <c r="AB338" s="3"/>
      <c r="AF338" s="3"/>
      <c r="AG338" s="11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112"/>
      <c r="B339" s="113"/>
      <c r="C339" s="7"/>
      <c r="D339" s="86"/>
      <c r="E339" s="84"/>
      <c r="F339" s="14"/>
      <c r="G339" s="14"/>
      <c r="H339" s="14"/>
      <c r="I339" s="14"/>
      <c r="J339" s="13"/>
      <c r="K339" s="33"/>
      <c r="L339" s="2"/>
      <c r="M339" s="17"/>
      <c r="N339" s="12"/>
      <c r="O339" s="12"/>
      <c r="P339" s="17"/>
      <c r="Q339" s="14"/>
      <c r="R339" s="21"/>
      <c r="S339" s="14"/>
      <c r="T339" s="4"/>
      <c r="U339" s="33"/>
      <c r="V339" s="33"/>
      <c r="W339" s="3"/>
      <c r="X339" s="139">
        <f>[2]Plan1!$A421</f>
        <v>49310</v>
      </c>
      <c r="AA339" s="1"/>
      <c r="AB339" s="3"/>
      <c r="AF339" s="3"/>
      <c r="AG339" s="11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112"/>
      <c r="B340" s="113"/>
      <c r="C340" s="7"/>
      <c r="D340" s="86"/>
      <c r="E340" s="84"/>
      <c r="F340" s="14"/>
      <c r="G340" s="14"/>
      <c r="H340" s="14"/>
      <c r="I340" s="14"/>
      <c r="J340" s="13"/>
      <c r="K340" s="33"/>
      <c r="L340" s="2"/>
      <c r="M340" s="17"/>
      <c r="N340" s="12"/>
      <c r="O340" s="12"/>
      <c r="P340" s="17"/>
      <c r="Q340" s="14"/>
      <c r="R340" s="21"/>
      <c r="S340" s="14"/>
      <c r="T340" s="4"/>
      <c r="U340" s="33"/>
      <c r="V340" s="33"/>
      <c r="W340" s="3"/>
      <c r="X340" s="139">
        <f>[2]Plan1!$A422</f>
        <v>49345</v>
      </c>
      <c r="AA340" s="1"/>
      <c r="AB340" s="3"/>
      <c r="AF340" s="3"/>
      <c r="AG340" s="11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112"/>
      <c r="B341" s="113"/>
      <c r="C341" s="7"/>
      <c r="D341" s="86"/>
      <c r="E341" s="84"/>
      <c r="F341" s="14"/>
      <c r="G341" s="14"/>
      <c r="H341" s="14"/>
      <c r="I341" s="14"/>
      <c r="J341" s="13"/>
      <c r="K341" s="33"/>
      <c r="L341" s="2"/>
      <c r="M341" s="17"/>
      <c r="N341" s="12"/>
      <c r="O341" s="12"/>
      <c r="P341" s="17"/>
      <c r="Q341" s="14"/>
      <c r="R341" s="21"/>
      <c r="S341" s="14"/>
      <c r="T341" s="4"/>
      <c r="U341" s="33"/>
      <c r="V341" s="33"/>
      <c r="W341" s="3"/>
      <c r="X341" s="139">
        <f>[2]Plan1!$A423</f>
        <v>49346</v>
      </c>
      <c r="AA341" s="1"/>
      <c r="AB341" s="3"/>
      <c r="AF341" s="3"/>
      <c r="AG341" s="11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112"/>
      <c r="B342" s="113"/>
      <c r="C342" s="7"/>
      <c r="D342" s="86"/>
      <c r="E342" s="84"/>
      <c r="F342" s="14"/>
      <c r="G342" s="14"/>
      <c r="H342" s="14"/>
      <c r="I342" s="14"/>
      <c r="J342" s="13"/>
      <c r="K342" s="33"/>
      <c r="L342" s="2"/>
      <c r="M342" s="17"/>
      <c r="N342" s="12"/>
      <c r="O342" s="12"/>
      <c r="P342" s="17"/>
      <c r="Q342" s="14"/>
      <c r="R342" s="21"/>
      <c r="S342" s="14"/>
      <c r="T342" s="4"/>
      <c r="U342" s="33"/>
      <c r="V342" s="33"/>
      <c r="W342" s="3"/>
      <c r="X342" s="139">
        <f>[2]Plan1!$A424</f>
        <v>49391</v>
      </c>
      <c r="AA342" s="1"/>
      <c r="AB342" s="3"/>
      <c r="AF342" s="3"/>
      <c r="AG342" s="11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112"/>
      <c r="B343" s="113"/>
      <c r="C343" s="7"/>
      <c r="D343" s="86"/>
      <c r="E343" s="84"/>
      <c r="F343" s="14"/>
      <c r="G343" s="14"/>
      <c r="H343" s="14"/>
      <c r="I343" s="14"/>
      <c r="J343" s="13"/>
      <c r="K343" s="33"/>
      <c r="L343" s="2"/>
      <c r="M343" s="17"/>
      <c r="N343" s="12"/>
      <c r="O343" s="12"/>
      <c r="P343" s="17"/>
      <c r="Q343" s="14"/>
      <c r="R343" s="21"/>
      <c r="S343" s="14"/>
      <c r="T343" s="4"/>
      <c r="U343" s="33"/>
      <c r="V343" s="33"/>
      <c r="W343" s="3"/>
      <c r="X343" s="139">
        <f>[2]Plan1!$A425</f>
        <v>49420</v>
      </c>
      <c r="AA343" s="1"/>
      <c r="AB343" s="3"/>
      <c r="AF343" s="3"/>
      <c r="AG343" s="11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112"/>
      <c r="B344" s="113"/>
      <c r="C344" s="7"/>
      <c r="D344" s="86"/>
      <c r="E344" s="84"/>
      <c r="F344" s="14"/>
      <c r="G344" s="14"/>
      <c r="H344" s="14"/>
      <c r="I344" s="14"/>
      <c r="J344" s="13"/>
      <c r="K344" s="33"/>
      <c r="L344" s="2"/>
      <c r="M344" s="17"/>
      <c r="N344" s="12"/>
      <c r="O344" s="12"/>
      <c r="P344" s="17"/>
      <c r="Q344" s="14"/>
      <c r="R344" s="21"/>
      <c r="S344" s="14"/>
      <c r="T344" s="4"/>
      <c r="U344" s="33"/>
      <c r="V344" s="33"/>
      <c r="W344" s="3"/>
      <c r="X344" s="139">
        <f>[2]Plan1!$A426</f>
        <v>49430</v>
      </c>
      <c r="AA344" s="1"/>
      <c r="AB344" s="3"/>
      <c r="AF344" s="3"/>
      <c r="AG344" s="11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112"/>
      <c r="B345" s="113"/>
      <c r="C345" s="7"/>
      <c r="D345" s="86"/>
      <c r="E345" s="84"/>
      <c r="F345" s="14"/>
      <c r="G345" s="14"/>
      <c r="H345" s="14"/>
      <c r="I345" s="14"/>
      <c r="J345" s="13"/>
      <c r="K345" s="33"/>
      <c r="L345" s="2"/>
      <c r="M345" s="17"/>
      <c r="N345" s="12"/>
      <c r="O345" s="12"/>
      <c r="P345" s="17"/>
      <c r="Q345" s="14"/>
      <c r="R345" s="21"/>
      <c r="S345" s="14"/>
      <c r="T345" s="4"/>
      <c r="U345" s="33"/>
      <c r="V345" s="33"/>
      <c r="W345" s="3"/>
      <c r="X345" s="139">
        <f>[2]Plan1!$A427</f>
        <v>49453</v>
      </c>
      <c r="AA345" s="1"/>
      <c r="AB345" s="3"/>
      <c r="AF345" s="3"/>
      <c r="AG345" s="11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112"/>
      <c r="B346" s="113"/>
      <c r="C346" s="7"/>
      <c r="D346" s="86"/>
      <c r="E346" s="84"/>
      <c r="F346" s="14"/>
      <c r="G346" s="14"/>
      <c r="H346" s="14"/>
      <c r="I346" s="14"/>
      <c r="J346" s="13"/>
      <c r="K346" s="33"/>
      <c r="L346" s="2"/>
      <c r="M346" s="17"/>
      <c r="N346" s="12"/>
      <c r="O346" s="12"/>
      <c r="P346" s="17"/>
      <c r="Q346" s="14"/>
      <c r="R346" s="21"/>
      <c r="S346" s="14"/>
      <c r="T346" s="4"/>
      <c r="U346" s="33"/>
      <c r="V346" s="33"/>
      <c r="W346" s="3"/>
      <c r="X346" s="139">
        <f>[2]Plan1!$A428</f>
        <v>49559</v>
      </c>
      <c r="AA346" s="1"/>
      <c r="AB346" s="3"/>
      <c r="AF346" s="3"/>
      <c r="AG346" s="11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112"/>
      <c r="B347" s="113"/>
      <c r="C347" s="7"/>
      <c r="D347" s="86"/>
      <c r="E347" s="84"/>
      <c r="F347" s="14"/>
      <c r="G347" s="14"/>
      <c r="H347" s="14"/>
      <c r="I347" s="14"/>
      <c r="J347" s="13"/>
      <c r="K347" s="33"/>
      <c r="L347" s="2"/>
      <c r="M347" s="17"/>
      <c r="N347" s="12"/>
      <c r="O347" s="12"/>
      <c r="P347" s="17"/>
      <c r="Q347" s="14"/>
      <c r="R347" s="21"/>
      <c r="S347" s="14"/>
      <c r="T347" s="4"/>
      <c r="U347" s="33"/>
      <c r="V347" s="33"/>
      <c r="W347" s="3"/>
      <c r="X347" s="139">
        <f>[2]Plan1!$A429</f>
        <v>49594</v>
      </c>
      <c r="AA347" s="1"/>
      <c r="AB347" s="3"/>
      <c r="AF347" s="3"/>
      <c r="AG347" s="11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112"/>
      <c r="B348" s="113"/>
      <c r="C348" s="7"/>
      <c r="D348" s="86"/>
      <c r="E348" s="84"/>
      <c r="F348" s="14"/>
      <c r="G348" s="14"/>
      <c r="H348" s="14"/>
      <c r="I348" s="14"/>
      <c r="J348" s="13"/>
      <c r="K348" s="33"/>
      <c r="L348" s="2"/>
      <c r="M348" s="17"/>
      <c r="N348" s="12"/>
      <c r="O348" s="12"/>
      <c r="P348" s="17"/>
      <c r="Q348" s="14"/>
      <c r="R348" s="21"/>
      <c r="S348" s="14"/>
      <c r="T348" s="4"/>
      <c r="U348" s="33"/>
      <c r="V348" s="33"/>
      <c r="W348" s="3"/>
      <c r="X348" s="139">
        <f>[2]Plan1!$A430</f>
        <v>49615</v>
      </c>
      <c r="AA348" s="1"/>
      <c r="AB348" s="3"/>
      <c r="AF348" s="3"/>
      <c r="AG348" s="11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112"/>
      <c r="B349" s="113"/>
      <c r="C349" s="7"/>
      <c r="D349" s="86"/>
      <c r="E349" s="84"/>
      <c r="F349" s="14"/>
      <c r="G349" s="14"/>
      <c r="H349" s="14"/>
      <c r="I349" s="14"/>
      <c r="J349" s="13"/>
      <c r="K349" s="33"/>
      <c r="L349" s="2"/>
      <c r="M349" s="17"/>
      <c r="N349" s="12"/>
      <c r="O349" s="12"/>
      <c r="P349" s="17"/>
      <c r="Q349" s="14"/>
      <c r="R349" s="21"/>
      <c r="S349" s="14"/>
      <c r="T349" s="4"/>
      <c r="U349" s="33"/>
      <c r="V349" s="33"/>
      <c r="W349" s="3"/>
      <c r="X349" s="139">
        <f>[2]Plan1!$A431</f>
        <v>49628</v>
      </c>
      <c r="AA349" s="1"/>
      <c r="AB349" s="3"/>
      <c r="AF349" s="3"/>
      <c r="AG349" s="11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112"/>
      <c r="B350" s="113"/>
      <c r="C350" s="7"/>
      <c r="D350" s="86"/>
      <c r="E350" s="84"/>
      <c r="F350" s="14"/>
      <c r="G350" s="14"/>
      <c r="H350" s="14"/>
      <c r="I350" s="14"/>
      <c r="J350" s="13"/>
      <c r="K350" s="33"/>
      <c r="L350" s="2"/>
      <c r="M350" s="17"/>
      <c r="N350" s="12"/>
      <c r="O350" s="12"/>
      <c r="P350" s="17"/>
      <c r="Q350" s="14"/>
      <c r="R350" s="21"/>
      <c r="S350" s="14"/>
      <c r="T350" s="4"/>
      <c r="U350" s="33"/>
      <c r="V350" s="33"/>
      <c r="W350" s="3"/>
      <c r="X350" s="139">
        <f>[2]Plan1!$A432</f>
        <v>49633</v>
      </c>
      <c r="AA350" s="1"/>
      <c r="AB350" s="3"/>
      <c r="AF350" s="3"/>
      <c r="AG350" s="11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112"/>
      <c r="B351" s="113"/>
      <c r="C351" s="7"/>
      <c r="D351" s="86"/>
      <c r="E351" s="84"/>
      <c r="F351" s="14"/>
      <c r="G351" s="14"/>
      <c r="H351" s="14"/>
      <c r="I351" s="14"/>
      <c r="J351" s="13"/>
      <c r="K351" s="33"/>
      <c r="L351" s="2"/>
      <c r="M351" s="17"/>
      <c r="N351" s="12"/>
      <c r="O351" s="12"/>
      <c r="P351" s="17"/>
      <c r="Q351" s="14"/>
      <c r="R351" s="21"/>
      <c r="S351" s="14"/>
      <c r="T351" s="4"/>
      <c r="U351" s="33"/>
      <c r="V351" s="33"/>
      <c r="W351" s="3"/>
      <c r="X351" s="139">
        <f>[2]Plan1!$A433</f>
        <v>49668</v>
      </c>
      <c r="AA351" s="1"/>
      <c r="AB351" s="3"/>
      <c r="AF351" s="3"/>
      <c r="AG351" s="11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112"/>
      <c r="B352" s="113"/>
      <c r="C352" s="7"/>
      <c r="D352" s="86"/>
      <c r="E352" s="84"/>
      <c r="F352" s="14"/>
      <c r="G352" s="14"/>
      <c r="H352" s="14"/>
      <c r="I352" s="14"/>
      <c r="J352" s="13"/>
      <c r="K352" s="33"/>
      <c r="L352" s="2"/>
      <c r="M352" s="17"/>
      <c r="N352" s="12"/>
      <c r="O352" s="12"/>
      <c r="P352" s="17"/>
      <c r="Q352" s="14"/>
      <c r="R352" s="21"/>
      <c r="S352" s="14"/>
      <c r="T352" s="4"/>
      <c r="U352" s="33"/>
      <c r="V352" s="33"/>
      <c r="W352" s="3"/>
      <c r="X352" s="139">
        <f>[2]Plan1!$A434</f>
        <v>49675</v>
      </c>
      <c r="AA352" s="1"/>
      <c r="AB352" s="3"/>
      <c r="AF352" s="3"/>
      <c r="AG352" s="11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112"/>
      <c r="B353" s="113"/>
      <c r="C353" s="7"/>
      <c r="D353" s="86"/>
      <c r="E353" s="84"/>
      <c r="F353" s="14"/>
      <c r="G353" s="14"/>
      <c r="H353" s="14"/>
      <c r="I353" s="14"/>
      <c r="J353" s="13"/>
      <c r="K353" s="33"/>
      <c r="L353" s="2"/>
      <c r="M353" s="17"/>
      <c r="N353" s="12"/>
      <c r="O353" s="12"/>
      <c r="P353" s="17"/>
      <c r="Q353" s="14"/>
      <c r="R353" s="21"/>
      <c r="S353" s="14"/>
      <c r="T353" s="4"/>
      <c r="U353" s="33"/>
      <c r="V353" s="33"/>
      <c r="W353" s="3"/>
      <c r="X353" s="139">
        <f>[2]Plan1!$A435</f>
        <v>49730</v>
      </c>
      <c r="AA353" s="1"/>
      <c r="AB353" s="3"/>
      <c r="AF353" s="3"/>
      <c r="AG353" s="11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112"/>
      <c r="B354" s="113"/>
      <c r="C354" s="7"/>
      <c r="D354" s="86"/>
      <c r="E354" s="84"/>
      <c r="F354" s="14"/>
      <c r="G354" s="14"/>
      <c r="H354" s="14"/>
      <c r="I354" s="14"/>
      <c r="J354" s="13"/>
      <c r="K354" s="33"/>
      <c r="L354" s="2"/>
      <c r="M354" s="17"/>
      <c r="N354" s="12"/>
      <c r="O354" s="12"/>
      <c r="P354" s="17"/>
      <c r="Q354" s="14"/>
      <c r="R354" s="21"/>
      <c r="S354" s="14"/>
      <c r="T354" s="4"/>
      <c r="U354" s="33"/>
      <c r="V354" s="33"/>
      <c r="W354" s="3"/>
      <c r="X354" s="139">
        <f>[2]Plan1!$A436</f>
        <v>49731</v>
      </c>
      <c r="AA354" s="1"/>
      <c r="AB354" s="3"/>
      <c r="AF354" s="3"/>
      <c r="AG354" s="11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112"/>
      <c r="B355" s="113"/>
      <c r="C355" s="7"/>
      <c r="D355" s="86"/>
      <c r="E355" s="84"/>
      <c r="F355" s="14"/>
      <c r="G355" s="14"/>
      <c r="H355" s="14"/>
      <c r="I355" s="14"/>
      <c r="J355" s="13"/>
      <c r="K355" s="33"/>
      <c r="L355" s="2"/>
      <c r="M355" s="17"/>
      <c r="N355" s="12"/>
      <c r="O355" s="12"/>
      <c r="P355" s="17"/>
      <c r="Q355" s="14"/>
      <c r="R355" s="21"/>
      <c r="S355" s="14"/>
      <c r="T355" s="4"/>
      <c r="U355" s="33"/>
      <c r="V355" s="33"/>
      <c r="W355" s="3"/>
      <c r="X355" s="139">
        <f>[2]Plan1!$A437</f>
        <v>49776</v>
      </c>
      <c r="AA355" s="1"/>
      <c r="AB355" s="3"/>
      <c r="AF355" s="3"/>
      <c r="AG355" s="11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112"/>
      <c r="B356" s="113"/>
      <c r="C356" s="7"/>
      <c r="D356" s="86"/>
      <c r="E356" s="84"/>
      <c r="F356" s="14"/>
      <c r="G356" s="14"/>
      <c r="H356" s="14"/>
      <c r="I356" s="14"/>
      <c r="J356" s="13"/>
      <c r="K356" s="33"/>
      <c r="L356" s="2"/>
      <c r="M356" s="17"/>
      <c r="N356" s="12"/>
      <c r="O356" s="12"/>
      <c r="P356" s="17"/>
      <c r="Q356" s="14"/>
      <c r="R356" s="21"/>
      <c r="S356" s="14"/>
      <c r="T356" s="4"/>
      <c r="U356" s="33"/>
      <c r="V356" s="33"/>
      <c r="W356" s="3"/>
      <c r="X356" s="139">
        <f>[2]Plan1!$A438</f>
        <v>49786</v>
      </c>
      <c r="AA356" s="1"/>
      <c r="AB356" s="3"/>
      <c r="AF356" s="3"/>
      <c r="AG356" s="11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112"/>
      <c r="B357" s="113"/>
      <c r="C357" s="7"/>
      <c r="D357" s="86"/>
      <c r="E357" s="84"/>
      <c r="F357" s="14"/>
      <c r="G357" s="14"/>
      <c r="H357" s="14"/>
      <c r="I357" s="14"/>
      <c r="J357" s="13"/>
      <c r="K357" s="33"/>
      <c r="L357" s="2"/>
      <c r="M357" s="17"/>
      <c r="N357" s="12"/>
      <c r="O357" s="12"/>
      <c r="P357" s="17"/>
      <c r="Q357" s="14"/>
      <c r="R357" s="21"/>
      <c r="S357" s="14"/>
      <c r="T357" s="4"/>
      <c r="U357" s="33"/>
      <c r="V357" s="33"/>
      <c r="W357" s="3"/>
      <c r="X357" s="139">
        <f>[2]Plan1!$A439</f>
        <v>49796</v>
      </c>
      <c r="AA357" s="1"/>
      <c r="AB357" s="3"/>
      <c r="AF357" s="3"/>
      <c r="AG357" s="11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112"/>
      <c r="B358" s="113"/>
      <c r="C358" s="7"/>
      <c r="D358" s="86"/>
      <c r="E358" s="84"/>
      <c r="F358" s="14"/>
      <c r="G358" s="14"/>
      <c r="H358" s="14"/>
      <c r="I358" s="14"/>
      <c r="J358" s="13"/>
      <c r="K358" s="33"/>
      <c r="L358" s="2"/>
      <c r="M358" s="17"/>
      <c r="N358" s="12"/>
      <c r="O358" s="12"/>
      <c r="P358" s="17"/>
      <c r="Q358" s="14"/>
      <c r="R358" s="21"/>
      <c r="S358" s="14"/>
      <c r="T358" s="4"/>
      <c r="U358" s="33"/>
      <c r="V358" s="33"/>
      <c r="W358" s="3"/>
      <c r="X358" s="139">
        <f>[2]Plan1!$A440</f>
        <v>49838</v>
      </c>
      <c r="AA358" s="1"/>
      <c r="AB358" s="3"/>
      <c r="AF358" s="3"/>
      <c r="AG358" s="11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112"/>
      <c r="B359" s="113"/>
      <c r="C359" s="7"/>
      <c r="D359" s="86"/>
      <c r="E359" s="84"/>
      <c r="F359" s="14"/>
      <c r="G359" s="14"/>
      <c r="H359" s="14"/>
      <c r="I359" s="14"/>
      <c r="J359" s="13"/>
      <c r="K359" s="33"/>
      <c r="L359" s="2"/>
      <c r="M359" s="17"/>
      <c r="N359" s="12"/>
      <c r="O359" s="12"/>
      <c r="P359" s="17"/>
      <c r="Q359" s="14"/>
      <c r="R359" s="21"/>
      <c r="S359" s="14"/>
      <c r="T359" s="4"/>
      <c r="U359" s="33"/>
      <c r="V359" s="33"/>
      <c r="W359" s="3"/>
      <c r="X359" s="139">
        <f>[2]Plan1!$A441</f>
        <v>49925</v>
      </c>
      <c r="AA359" s="1"/>
      <c r="AB359" s="3"/>
      <c r="AF359" s="3"/>
      <c r="AG359" s="11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112"/>
      <c r="B360" s="113"/>
      <c r="C360" s="7"/>
      <c r="D360" s="86"/>
      <c r="E360" s="84"/>
      <c r="F360" s="14"/>
      <c r="G360" s="14"/>
      <c r="H360" s="14"/>
      <c r="I360" s="14"/>
      <c r="J360" s="13"/>
      <c r="K360" s="33"/>
      <c r="L360" s="2"/>
      <c r="M360" s="17"/>
      <c r="N360" s="12"/>
      <c r="O360" s="12"/>
      <c r="P360" s="17"/>
      <c r="Q360" s="14"/>
      <c r="R360" s="21"/>
      <c r="S360" s="14"/>
      <c r="T360" s="4"/>
      <c r="U360" s="33"/>
      <c r="V360" s="33"/>
      <c r="W360" s="3"/>
      <c r="X360" s="139">
        <f>[2]Plan1!$A442</f>
        <v>49960</v>
      </c>
      <c r="AA360" s="1"/>
      <c r="AB360" s="3"/>
      <c r="AF360" s="3"/>
      <c r="AG360" s="11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112"/>
      <c r="B361" s="113"/>
      <c r="C361" s="7"/>
      <c r="D361" s="86"/>
      <c r="E361" s="84"/>
      <c r="F361" s="14"/>
      <c r="G361" s="14"/>
      <c r="H361" s="14"/>
      <c r="I361" s="14"/>
      <c r="J361" s="13"/>
      <c r="K361" s="33"/>
      <c r="L361" s="2"/>
      <c r="M361" s="17"/>
      <c r="N361" s="12"/>
      <c r="O361" s="12"/>
      <c r="P361" s="17"/>
      <c r="Q361" s="14"/>
      <c r="R361" s="21"/>
      <c r="S361" s="14"/>
      <c r="T361" s="4"/>
      <c r="U361" s="33"/>
      <c r="V361" s="33"/>
      <c r="W361" s="3"/>
      <c r="X361" s="139">
        <f>[2]Plan1!$A443</f>
        <v>49981</v>
      </c>
      <c r="AA361" s="1"/>
      <c r="AB361" s="3"/>
      <c r="AF361" s="3"/>
      <c r="AG361" s="11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112"/>
      <c r="B362" s="113"/>
      <c r="C362" s="7"/>
      <c r="D362" s="86"/>
      <c r="E362" s="84"/>
      <c r="F362" s="14"/>
      <c r="G362" s="14"/>
      <c r="H362" s="14"/>
      <c r="I362" s="14"/>
      <c r="J362" s="13"/>
      <c r="K362" s="33"/>
      <c r="L362" s="2"/>
      <c r="M362" s="17"/>
      <c r="N362" s="12"/>
      <c r="O362" s="12"/>
      <c r="P362" s="17"/>
      <c r="Q362" s="14"/>
      <c r="R362" s="21"/>
      <c r="S362" s="14"/>
      <c r="T362" s="4"/>
      <c r="U362" s="33"/>
      <c r="V362" s="33"/>
      <c r="W362" s="3"/>
      <c r="X362" s="139">
        <f>[2]Plan1!$A444</f>
        <v>49994</v>
      </c>
      <c r="AA362" s="1"/>
      <c r="AB362" s="3"/>
      <c r="AF362" s="3"/>
      <c r="AG362" s="11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112"/>
      <c r="B363" s="113"/>
      <c r="C363" s="7"/>
      <c r="D363" s="86"/>
      <c r="E363" s="84"/>
      <c r="F363" s="14"/>
      <c r="G363" s="14"/>
      <c r="H363" s="14"/>
      <c r="I363" s="14"/>
      <c r="J363" s="13"/>
      <c r="K363" s="33"/>
      <c r="L363" s="2"/>
      <c r="M363" s="17"/>
      <c r="N363" s="12"/>
      <c r="O363" s="12"/>
      <c r="P363" s="17"/>
      <c r="Q363" s="14"/>
      <c r="R363" s="21"/>
      <c r="S363" s="14"/>
      <c r="T363" s="4"/>
      <c r="U363" s="33"/>
      <c r="V363" s="33"/>
      <c r="W363" s="3"/>
      <c r="X363" s="139">
        <f>[2]Plan1!$A445</f>
        <v>49999</v>
      </c>
      <c r="AA363" s="1"/>
      <c r="AB363" s="3"/>
      <c r="AF363" s="3"/>
      <c r="AG363" s="11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112"/>
      <c r="B364" s="113"/>
      <c r="C364" s="7"/>
      <c r="D364" s="86"/>
      <c r="E364" s="84"/>
      <c r="F364" s="14"/>
      <c r="G364" s="14"/>
      <c r="H364" s="14"/>
      <c r="I364" s="14"/>
      <c r="J364" s="13"/>
      <c r="K364" s="33"/>
      <c r="L364" s="2"/>
      <c r="M364" s="17"/>
      <c r="N364" s="12"/>
      <c r="O364" s="12"/>
      <c r="P364" s="17"/>
      <c r="Q364" s="14"/>
      <c r="R364" s="21"/>
      <c r="S364" s="14"/>
      <c r="T364" s="4"/>
      <c r="U364" s="33"/>
      <c r="V364" s="33"/>
      <c r="W364" s="3"/>
      <c r="X364" s="139">
        <f>[2]Plan1!$A446</f>
        <v>50034</v>
      </c>
      <c r="AA364" s="1"/>
      <c r="AB364" s="3"/>
      <c r="AF364" s="3"/>
      <c r="AG364" s="11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112"/>
      <c r="B365" s="113"/>
      <c r="C365" s="7"/>
      <c r="D365" s="86"/>
      <c r="E365" s="84"/>
      <c r="F365" s="14"/>
      <c r="G365" s="14"/>
      <c r="H365" s="14"/>
      <c r="I365" s="14"/>
      <c r="J365" s="13"/>
      <c r="K365" s="33"/>
      <c r="L365" s="2"/>
      <c r="M365" s="17"/>
      <c r="N365" s="12"/>
      <c r="O365" s="12"/>
      <c r="P365" s="17"/>
      <c r="Q365" s="14"/>
      <c r="R365" s="21"/>
      <c r="S365" s="14"/>
      <c r="T365" s="4"/>
      <c r="U365" s="33"/>
      <c r="V365" s="33"/>
      <c r="W365" s="3"/>
      <c r="X365" s="139">
        <f>[2]Plan1!$A447</f>
        <v>50041</v>
      </c>
      <c r="AA365" s="1"/>
      <c r="AB365" s="3"/>
      <c r="AF365" s="3"/>
      <c r="AG365" s="11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112"/>
      <c r="B366" s="113"/>
      <c r="C366" s="7"/>
      <c r="D366" s="86"/>
      <c r="E366" s="84"/>
      <c r="F366" s="14"/>
      <c r="G366" s="14"/>
      <c r="H366" s="14"/>
      <c r="I366" s="14"/>
      <c r="J366" s="13"/>
      <c r="K366" s="33"/>
      <c r="L366" s="2"/>
      <c r="M366" s="17"/>
      <c r="N366" s="12"/>
      <c r="O366" s="12"/>
      <c r="P366" s="17"/>
      <c r="Q366" s="14"/>
      <c r="R366" s="21"/>
      <c r="S366" s="14"/>
      <c r="T366" s="4"/>
      <c r="U366" s="33"/>
      <c r="V366" s="33"/>
      <c r="W366" s="3"/>
      <c r="X366" s="139">
        <f>[2]Plan1!$A448</f>
        <v>50087</v>
      </c>
      <c r="AA366" s="1"/>
      <c r="AB366" s="3"/>
      <c r="AF366" s="3"/>
      <c r="AG366" s="11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112"/>
      <c r="B367" s="113"/>
      <c r="C367" s="7"/>
      <c r="D367" s="86"/>
      <c r="E367" s="84"/>
      <c r="F367" s="14"/>
      <c r="G367" s="14"/>
      <c r="H367" s="14"/>
      <c r="I367" s="14"/>
      <c r="J367" s="13"/>
      <c r="K367" s="33"/>
      <c r="L367" s="2"/>
      <c r="M367" s="17"/>
      <c r="N367" s="12"/>
      <c r="O367" s="12"/>
      <c r="P367" s="17"/>
      <c r="Q367" s="14"/>
      <c r="R367" s="21"/>
      <c r="S367" s="14"/>
      <c r="T367" s="4"/>
      <c r="U367" s="33"/>
      <c r="V367" s="33"/>
      <c r="W367" s="3"/>
      <c r="X367" s="139">
        <f>[2]Plan1!$A449</f>
        <v>50088</v>
      </c>
      <c r="AA367" s="1"/>
      <c r="AB367" s="3"/>
      <c r="AF367" s="3"/>
      <c r="AG367" s="11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112"/>
      <c r="B368" s="113"/>
      <c r="C368" s="7"/>
      <c r="D368" s="86"/>
      <c r="E368" s="84"/>
      <c r="F368" s="14"/>
      <c r="G368" s="14"/>
      <c r="H368" s="14"/>
      <c r="I368" s="14"/>
      <c r="J368" s="13"/>
      <c r="K368" s="33"/>
      <c r="L368" s="2"/>
      <c r="M368" s="17"/>
      <c r="N368" s="12"/>
      <c r="O368" s="12"/>
      <c r="P368" s="17"/>
      <c r="Q368" s="14"/>
      <c r="R368" s="21"/>
      <c r="S368" s="14"/>
      <c r="T368" s="4"/>
      <c r="U368" s="33"/>
      <c r="V368" s="33"/>
      <c r="W368" s="3"/>
      <c r="X368" s="139">
        <f>[2]Plan1!$A450</f>
        <v>50133</v>
      </c>
      <c r="AA368" s="1"/>
      <c r="AB368" s="3"/>
      <c r="AF368" s="3"/>
      <c r="AG368" s="11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112"/>
      <c r="B369" s="113"/>
      <c r="C369" s="7"/>
      <c r="D369" s="86"/>
      <c r="E369" s="84"/>
      <c r="F369" s="14"/>
      <c r="G369" s="14"/>
      <c r="H369" s="14"/>
      <c r="I369" s="14"/>
      <c r="J369" s="13"/>
      <c r="K369" s="33"/>
      <c r="L369" s="2"/>
      <c r="M369" s="17"/>
      <c r="N369" s="12"/>
      <c r="O369" s="12"/>
      <c r="P369" s="17"/>
      <c r="Q369" s="14"/>
      <c r="R369" s="21"/>
      <c r="S369" s="14"/>
      <c r="T369" s="4"/>
      <c r="U369" s="33"/>
      <c r="V369" s="33"/>
      <c r="W369" s="3"/>
      <c r="X369" s="139">
        <f>[2]Plan1!$A451</f>
        <v>50151</v>
      </c>
      <c r="AA369" s="1"/>
      <c r="AB369" s="3"/>
      <c r="AF369" s="3"/>
      <c r="AG369" s="11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112"/>
      <c r="B370" s="113"/>
      <c r="C370" s="7"/>
      <c r="D370" s="86"/>
      <c r="E370" s="84"/>
      <c r="F370" s="14"/>
      <c r="G370" s="14"/>
      <c r="H370" s="14"/>
      <c r="I370" s="14"/>
      <c r="J370" s="13"/>
      <c r="K370" s="33"/>
      <c r="L370" s="2"/>
      <c r="M370" s="17"/>
      <c r="N370" s="12"/>
      <c r="O370" s="12"/>
      <c r="P370" s="17"/>
      <c r="Q370" s="14"/>
      <c r="R370" s="21"/>
      <c r="S370" s="14"/>
      <c r="T370" s="4"/>
      <c r="U370" s="33"/>
      <c r="V370" s="33"/>
      <c r="W370" s="3"/>
      <c r="X370" s="139">
        <f>[2]Plan1!$A452</f>
        <v>50161</v>
      </c>
      <c r="AA370" s="1"/>
      <c r="AB370" s="3"/>
      <c r="AF370" s="3"/>
      <c r="AG370" s="11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112"/>
      <c r="B371" s="113"/>
      <c r="C371" s="7"/>
      <c r="D371" s="86"/>
      <c r="E371" s="84"/>
      <c r="F371" s="14"/>
      <c r="G371" s="14"/>
      <c r="H371" s="14"/>
      <c r="I371" s="14"/>
      <c r="J371" s="13"/>
      <c r="K371" s="33"/>
      <c r="L371" s="2"/>
      <c r="M371" s="17"/>
      <c r="N371" s="12"/>
      <c r="O371" s="12"/>
      <c r="P371" s="17"/>
      <c r="Q371" s="14"/>
      <c r="R371" s="21"/>
      <c r="S371" s="14"/>
      <c r="T371" s="4"/>
      <c r="U371" s="33"/>
      <c r="V371" s="33"/>
      <c r="W371" s="3"/>
      <c r="X371" s="139">
        <f>[2]Plan1!$A453</f>
        <v>50195</v>
      </c>
      <c r="AA371" s="1"/>
      <c r="AB371" s="3"/>
      <c r="AF371" s="3"/>
      <c r="AG371" s="11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112"/>
      <c r="B372" s="113"/>
      <c r="C372" s="7"/>
      <c r="D372" s="86"/>
      <c r="E372" s="84"/>
      <c r="F372" s="14"/>
      <c r="G372" s="14"/>
      <c r="H372" s="14"/>
      <c r="I372" s="14"/>
      <c r="J372" s="13"/>
      <c r="K372" s="33"/>
      <c r="L372" s="2"/>
      <c r="M372" s="17"/>
      <c r="N372" s="12"/>
      <c r="O372" s="12"/>
      <c r="P372" s="17"/>
      <c r="Q372" s="14"/>
      <c r="R372" s="21"/>
      <c r="S372" s="14"/>
      <c r="T372" s="4"/>
      <c r="U372" s="33"/>
      <c r="V372" s="33"/>
      <c r="W372" s="3"/>
      <c r="X372" s="139">
        <f>[2]Plan1!$A454</f>
        <v>50290</v>
      </c>
      <c r="AA372" s="1"/>
      <c r="AB372" s="3"/>
      <c r="AF372" s="3"/>
      <c r="AG372" s="11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112"/>
      <c r="B373" s="113"/>
      <c r="C373" s="7"/>
      <c r="D373" s="86"/>
      <c r="E373" s="84"/>
      <c r="F373" s="14"/>
      <c r="G373" s="14"/>
      <c r="H373" s="14"/>
      <c r="I373" s="14"/>
      <c r="J373" s="13"/>
      <c r="K373" s="33"/>
      <c r="L373" s="2"/>
      <c r="M373" s="17"/>
      <c r="N373" s="12"/>
      <c r="O373" s="12"/>
      <c r="P373" s="17"/>
      <c r="Q373" s="14"/>
      <c r="R373" s="21"/>
      <c r="S373" s="14"/>
      <c r="T373" s="4"/>
      <c r="U373" s="33"/>
      <c r="V373" s="33"/>
      <c r="W373" s="3"/>
      <c r="X373" s="139">
        <f>[2]Plan1!$A455</f>
        <v>50325</v>
      </c>
      <c r="AA373" s="1"/>
      <c r="AB373" s="3"/>
      <c r="AF373" s="3"/>
      <c r="AG373" s="11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112"/>
      <c r="B374" s="113"/>
      <c r="C374" s="7"/>
      <c r="D374" s="86"/>
      <c r="E374" s="84"/>
      <c r="F374" s="14"/>
      <c r="G374" s="14"/>
      <c r="H374" s="14"/>
      <c r="I374" s="14"/>
      <c r="J374" s="13"/>
      <c r="K374" s="33"/>
      <c r="L374" s="2"/>
      <c r="M374" s="17"/>
      <c r="N374" s="12"/>
      <c r="O374" s="12"/>
      <c r="P374" s="17"/>
      <c r="Q374" s="14"/>
      <c r="R374" s="21"/>
      <c r="S374" s="14"/>
      <c r="T374" s="4"/>
      <c r="U374" s="33"/>
      <c r="V374" s="33"/>
      <c r="W374" s="3"/>
      <c r="X374" s="139">
        <f>[2]Plan1!$A456</f>
        <v>50346</v>
      </c>
      <c r="AA374" s="1"/>
      <c r="AB374" s="3"/>
      <c r="AF374" s="3"/>
      <c r="AG374" s="11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112"/>
      <c r="B375" s="113"/>
      <c r="C375" s="7"/>
      <c r="D375" s="86"/>
      <c r="E375" s="84"/>
      <c r="F375" s="14"/>
      <c r="G375" s="14"/>
      <c r="H375" s="14"/>
      <c r="I375" s="14"/>
      <c r="J375" s="13"/>
      <c r="K375" s="33"/>
      <c r="L375" s="2"/>
      <c r="M375" s="17"/>
      <c r="N375" s="12"/>
      <c r="O375" s="12"/>
      <c r="P375" s="17"/>
      <c r="Q375" s="14"/>
      <c r="R375" s="21"/>
      <c r="S375" s="14"/>
      <c r="T375" s="4"/>
      <c r="U375" s="33"/>
      <c r="V375" s="33"/>
      <c r="W375" s="3"/>
      <c r="X375" s="139">
        <f>[2]Plan1!$A457</f>
        <v>50359</v>
      </c>
      <c r="AA375" s="1"/>
      <c r="AB375" s="3"/>
      <c r="AF375" s="3"/>
      <c r="AG375" s="11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112"/>
      <c r="B376" s="113"/>
      <c r="C376" s="7"/>
      <c r="D376" s="86"/>
      <c r="E376" s="84"/>
      <c r="F376" s="14"/>
      <c r="G376" s="14"/>
      <c r="H376" s="14"/>
      <c r="I376" s="14"/>
      <c r="J376" s="13"/>
      <c r="K376" s="33"/>
      <c r="L376" s="2"/>
      <c r="M376" s="17"/>
      <c r="N376" s="12"/>
      <c r="O376" s="12"/>
      <c r="P376" s="17"/>
      <c r="Q376" s="14"/>
      <c r="R376" s="21"/>
      <c r="S376" s="14"/>
      <c r="T376" s="4"/>
      <c r="U376" s="33"/>
      <c r="V376" s="33"/>
      <c r="W376" s="3"/>
      <c r="X376" s="139">
        <f>[2]Plan1!$A458</f>
        <v>50364</v>
      </c>
      <c r="AA376" s="1"/>
      <c r="AB376" s="3"/>
      <c r="AF376" s="3"/>
      <c r="AG376" s="11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112"/>
      <c r="B377" s="113"/>
      <c r="C377" s="7"/>
      <c r="D377" s="86"/>
      <c r="E377" s="84"/>
      <c r="F377" s="14"/>
      <c r="G377" s="14"/>
      <c r="H377" s="14"/>
      <c r="I377" s="14"/>
      <c r="J377" s="13"/>
      <c r="K377" s="33"/>
      <c r="L377" s="2"/>
      <c r="M377" s="17"/>
      <c r="N377" s="12"/>
      <c r="O377" s="12"/>
      <c r="P377" s="17"/>
      <c r="Q377" s="14"/>
      <c r="R377" s="21"/>
      <c r="S377" s="14"/>
      <c r="T377" s="4"/>
      <c r="U377" s="33"/>
      <c r="V377" s="33"/>
      <c r="W377" s="22"/>
      <c r="X377" s="139">
        <f>[2]Plan1!$A459</f>
        <v>50399</v>
      </c>
      <c r="AA377" s="1"/>
      <c r="AB377" s="3"/>
      <c r="AF377" s="22"/>
      <c r="AG377" s="23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112"/>
      <c r="B378" s="113"/>
      <c r="C378" s="7"/>
      <c r="D378" s="86"/>
      <c r="E378" s="84"/>
      <c r="F378" s="14"/>
      <c r="G378" s="14"/>
      <c r="H378" s="14"/>
      <c r="I378" s="14"/>
      <c r="J378" s="13"/>
      <c r="K378" s="33"/>
      <c r="L378" s="2"/>
      <c r="M378" s="17"/>
      <c r="N378" s="12"/>
      <c r="O378" s="12"/>
      <c r="P378" s="17"/>
      <c r="Q378" s="14"/>
      <c r="R378" s="21"/>
      <c r="S378" s="14"/>
      <c r="T378" s="4"/>
      <c r="U378" s="33"/>
      <c r="V378" s="33"/>
      <c r="W378" s="22"/>
      <c r="X378" s="139">
        <f>[2]Plan1!$A460</f>
        <v>50406</v>
      </c>
      <c r="AA378" s="1"/>
      <c r="AB378" s="3"/>
      <c r="AF378" s="22"/>
      <c r="AG378" s="23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112"/>
      <c r="B379" s="113"/>
      <c r="C379" s="7"/>
      <c r="D379" s="86"/>
      <c r="E379" s="84"/>
      <c r="F379" s="14"/>
      <c r="G379" s="14"/>
      <c r="H379" s="14"/>
      <c r="I379" s="14"/>
      <c r="J379" s="13"/>
      <c r="K379" s="33"/>
      <c r="L379" s="2"/>
      <c r="M379" s="17"/>
      <c r="N379" s="12"/>
      <c r="O379" s="12"/>
      <c r="P379" s="17"/>
      <c r="Q379" s="14"/>
      <c r="R379" s="21"/>
      <c r="S379" s="14"/>
      <c r="T379" s="4"/>
      <c r="U379" s="33"/>
      <c r="V379" s="33"/>
      <c r="W379" s="3"/>
      <c r="X379" s="139">
        <f>[2]Plan1!$A461</f>
        <v>50472</v>
      </c>
      <c r="AA379" s="1"/>
      <c r="AB379" s="3"/>
      <c r="AF379" s="3"/>
      <c r="AG379" s="11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112"/>
      <c r="B380" s="113"/>
      <c r="C380" s="7"/>
      <c r="D380" s="86"/>
      <c r="E380" s="84"/>
      <c r="F380" s="14"/>
      <c r="G380" s="14"/>
      <c r="H380" s="14"/>
      <c r="I380" s="14"/>
      <c r="J380" s="13"/>
      <c r="K380" s="33"/>
      <c r="L380" s="2"/>
      <c r="M380" s="17"/>
      <c r="N380" s="12"/>
      <c r="O380" s="12"/>
      <c r="P380" s="17"/>
      <c r="Q380" s="14"/>
      <c r="R380" s="21"/>
      <c r="S380" s="14"/>
      <c r="T380" s="4"/>
      <c r="U380" s="33"/>
      <c r="V380" s="33"/>
      <c r="W380" s="3"/>
      <c r="X380" s="139">
        <f>[2]Plan1!$A462</f>
        <v>50473</v>
      </c>
      <c r="AA380" s="1"/>
      <c r="AB380" s="3"/>
      <c r="AF380" s="3"/>
      <c r="AG380" s="11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112"/>
      <c r="B381" s="113"/>
      <c r="C381" s="7"/>
      <c r="D381" s="86"/>
      <c r="E381" s="84"/>
      <c r="F381" s="14"/>
      <c r="G381" s="14"/>
      <c r="H381" s="14"/>
      <c r="I381" s="14"/>
      <c r="J381" s="13"/>
      <c r="K381" s="33"/>
      <c r="L381" s="2"/>
      <c r="M381" s="17"/>
      <c r="N381" s="12"/>
      <c r="O381" s="12"/>
      <c r="P381" s="17"/>
      <c r="Q381" s="14"/>
      <c r="R381" s="21"/>
      <c r="S381" s="14"/>
      <c r="T381" s="4"/>
      <c r="U381" s="33"/>
      <c r="V381" s="33"/>
      <c r="W381" s="3"/>
      <c r="X381" s="139">
        <f>[2]Plan1!$A463</f>
        <v>50516</v>
      </c>
      <c r="AA381" s="1"/>
      <c r="AB381" s="3"/>
      <c r="AF381" s="3"/>
      <c r="AG381" s="11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112"/>
      <c r="B382" s="113"/>
      <c r="C382" s="7"/>
      <c r="D382" s="86"/>
      <c r="E382" s="84"/>
      <c r="F382" s="14"/>
      <c r="G382" s="14"/>
      <c r="H382" s="14"/>
      <c r="I382" s="14"/>
      <c r="J382" s="13"/>
      <c r="K382" s="33"/>
      <c r="L382" s="2"/>
      <c r="M382" s="17"/>
      <c r="N382" s="12"/>
      <c r="O382" s="12"/>
      <c r="P382" s="17"/>
      <c r="Q382" s="14"/>
      <c r="R382" s="21"/>
      <c r="S382" s="14"/>
      <c r="T382" s="4"/>
      <c r="U382" s="33"/>
      <c r="V382" s="33"/>
      <c r="W382" s="3"/>
      <c r="X382" s="139">
        <f>[2]Plan1!$A464</f>
        <v>50518</v>
      </c>
      <c r="AA382" s="1"/>
      <c r="AB382" s="3"/>
      <c r="AF382" s="3"/>
      <c r="AG382" s="11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112"/>
      <c r="B383" s="113"/>
      <c r="C383" s="7"/>
      <c r="D383" s="86"/>
      <c r="E383" s="84"/>
      <c r="F383" s="14"/>
      <c r="G383" s="14"/>
      <c r="H383" s="14"/>
      <c r="I383" s="14"/>
      <c r="J383" s="13"/>
      <c r="K383" s="33"/>
      <c r="L383" s="2"/>
      <c r="M383" s="17"/>
      <c r="N383" s="12"/>
      <c r="O383" s="12"/>
      <c r="P383" s="17"/>
      <c r="Q383" s="14"/>
      <c r="R383" s="21"/>
      <c r="S383" s="14"/>
      <c r="T383" s="4"/>
      <c r="U383" s="33"/>
      <c r="V383" s="33"/>
      <c r="W383" s="3"/>
      <c r="X383" s="139">
        <f>[2]Plan1!$A465</f>
        <v>50526</v>
      </c>
      <c r="AA383" s="1"/>
      <c r="AB383" s="3"/>
      <c r="AF383" s="3"/>
      <c r="AG383" s="11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112"/>
      <c r="B384" s="113"/>
      <c r="C384" s="7"/>
      <c r="D384" s="86"/>
      <c r="E384" s="84"/>
      <c r="F384" s="14"/>
      <c r="G384" s="14"/>
      <c r="H384" s="14"/>
      <c r="I384" s="14"/>
      <c r="J384" s="13"/>
      <c r="K384" s="33"/>
      <c r="L384" s="2"/>
      <c r="M384" s="17"/>
      <c r="N384" s="12"/>
      <c r="O384" s="12"/>
      <c r="P384" s="17"/>
      <c r="Q384" s="14"/>
      <c r="R384" s="21"/>
      <c r="S384" s="14"/>
      <c r="T384" s="4"/>
      <c r="U384" s="33"/>
      <c r="V384" s="33"/>
      <c r="W384" s="3"/>
      <c r="X384" s="139">
        <f>[2]Plan1!$A466</f>
        <v>50580</v>
      </c>
      <c r="AA384" s="1"/>
      <c r="AB384" s="3"/>
      <c r="AF384" s="3"/>
      <c r="AG384" s="11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112"/>
      <c r="B385" s="113"/>
      <c r="C385" s="7"/>
      <c r="D385" s="86"/>
      <c r="E385" s="84"/>
      <c r="F385" s="14"/>
      <c r="G385" s="14"/>
      <c r="H385" s="14"/>
      <c r="I385" s="14"/>
      <c r="J385" s="13"/>
      <c r="K385" s="33"/>
      <c r="L385" s="2"/>
      <c r="M385" s="17"/>
      <c r="N385" s="12"/>
      <c r="O385" s="12"/>
      <c r="P385" s="17"/>
      <c r="Q385" s="14"/>
      <c r="R385" s="21"/>
      <c r="S385" s="14"/>
      <c r="T385" s="4"/>
      <c r="U385" s="33"/>
      <c r="V385" s="33"/>
      <c r="W385" s="3"/>
      <c r="X385" s="139">
        <f>[2]Plan1!$A467</f>
        <v>50655</v>
      </c>
      <c r="AA385" s="1"/>
      <c r="AB385" s="3"/>
      <c r="AF385" s="3"/>
      <c r="AG385" s="11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112"/>
      <c r="B386" s="113"/>
      <c r="C386" s="7"/>
      <c r="D386" s="86"/>
      <c r="E386" s="84"/>
      <c r="F386" s="14"/>
      <c r="G386" s="14"/>
      <c r="H386" s="14"/>
      <c r="I386" s="14"/>
      <c r="J386" s="13"/>
      <c r="K386" s="33"/>
      <c r="L386" s="2"/>
      <c r="M386" s="17"/>
      <c r="N386" s="12"/>
      <c r="O386" s="12"/>
      <c r="P386" s="17"/>
      <c r="Q386" s="14"/>
      <c r="R386" s="21"/>
      <c r="S386" s="14"/>
      <c r="T386" s="4"/>
      <c r="U386" s="33"/>
      <c r="V386" s="33"/>
      <c r="W386" s="3"/>
      <c r="X386" s="139">
        <f>[2]Plan1!$A468</f>
        <v>50690</v>
      </c>
      <c r="AA386" s="1"/>
      <c r="AB386" s="3"/>
      <c r="AF386" s="3"/>
      <c r="AG386" s="11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112"/>
      <c r="B387" s="113"/>
      <c r="C387" s="7"/>
      <c r="D387" s="86"/>
      <c r="E387" s="84"/>
      <c r="F387" s="14"/>
      <c r="G387" s="14"/>
      <c r="H387" s="14"/>
      <c r="I387" s="14"/>
      <c r="J387" s="13"/>
      <c r="K387" s="33"/>
      <c r="L387" s="2"/>
      <c r="M387" s="17"/>
      <c r="N387" s="12"/>
      <c r="O387" s="12"/>
      <c r="P387" s="17"/>
      <c r="Q387" s="14"/>
      <c r="R387" s="21"/>
      <c r="S387" s="14"/>
      <c r="T387" s="4"/>
      <c r="U387" s="33"/>
      <c r="V387" s="33"/>
      <c r="W387" s="3"/>
      <c r="X387" s="139">
        <f>[2]Plan1!$A469</f>
        <v>50711</v>
      </c>
      <c r="AA387" s="1"/>
      <c r="AB387" s="3"/>
      <c r="AF387" s="3"/>
      <c r="AG387" s="11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112"/>
      <c r="B388" s="113"/>
      <c r="C388" s="7"/>
      <c r="D388" s="86"/>
      <c r="E388" s="84"/>
      <c r="F388" s="14"/>
      <c r="G388" s="14"/>
      <c r="H388" s="14"/>
      <c r="I388" s="14"/>
      <c r="J388" s="13"/>
      <c r="K388" s="33"/>
      <c r="L388" s="2"/>
      <c r="M388" s="17"/>
      <c r="N388" s="12"/>
      <c r="O388" s="12"/>
      <c r="P388" s="17"/>
      <c r="Q388" s="14"/>
      <c r="R388" s="21"/>
      <c r="S388" s="14"/>
      <c r="T388" s="4"/>
      <c r="U388" s="33"/>
      <c r="V388" s="33"/>
      <c r="W388" s="3"/>
      <c r="X388" s="139">
        <f>[2]Plan1!$A470</f>
        <v>50724</v>
      </c>
      <c r="AA388" s="1"/>
      <c r="AB388" s="3"/>
      <c r="AF388" s="3"/>
      <c r="AG388" s="11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112"/>
      <c r="B389" s="113"/>
      <c r="C389" s="7"/>
      <c r="D389" s="86"/>
      <c r="E389" s="84"/>
      <c r="F389" s="14"/>
      <c r="G389" s="14"/>
      <c r="H389" s="14"/>
      <c r="I389" s="14"/>
      <c r="J389" s="13"/>
      <c r="K389" s="33"/>
      <c r="L389" s="2"/>
      <c r="M389" s="17"/>
      <c r="N389" s="12"/>
      <c r="O389" s="12"/>
      <c r="P389" s="17"/>
      <c r="Q389" s="14"/>
      <c r="R389" s="21"/>
      <c r="S389" s="14"/>
      <c r="T389" s="4"/>
      <c r="U389" s="33"/>
      <c r="V389" s="33"/>
      <c r="W389" s="3"/>
      <c r="X389" s="139">
        <f>[2]Plan1!$A471</f>
        <v>50729</v>
      </c>
      <c r="AA389" s="1"/>
      <c r="AB389" s="3"/>
      <c r="AF389" s="3"/>
      <c r="AG389" s="11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112"/>
      <c r="B390" s="113"/>
      <c r="C390" s="7"/>
      <c r="D390" s="86"/>
      <c r="E390" s="84"/>
      <c r="F390" s="14"/>
      <c r="G390" s="14"/>
      <c r="H390" s="14"/>
      <c r="I390" s="14"/>
      <c r="J390" s="13"/>
      <c r="K390" s="33"/>
      <c r="L390" s="2"/>
      <c r="M390" s="17"/>
      <c r="N390" s="12"/>
      <c r="O390" s="12"/>
      <c r="P390" s="17"/>
      <c r="Q390" s="14"/>
      <c r="R390" s="21"/>
      <c r="S390" s="14"/>
      <c r="T390" s="4"/>
      <c r="U390" s="33"/>
      <c r="V390" s="33"/>
      <c r="W390" s="3"/>
      <c r="X390" s="139">
        <f>[2]Plan1!$A472</f>
        <v>50764</v>
      </c>
      <c r="AA390" s="1"/>
      <c r="AB390" s="3"/>
      <c r="AF390" s="3"/>
      <c r="AG390" s="11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112"/>
      <c r="B391" s="113"/>
      <c r="C391" s="7"/>
      <c r="D391" s="86"/>
      <c r="E391" s="84"/>
      <c r="F391" s="14"/>
      <c r="G391" s="14"/>
      <c r="H391" s="14"/>
      <c r="I391" s="14"/>
      <c r="J391" s="13"/>
      <c r="K391" s="33"/>
      <c r="L391" s="2"/>
      <c r="M391" s="17"/>
      <c r="N391" s="12"/>
      <c r="O391" s="12"/>
      <c r="P391" s="17"/>
      <c r="Q391" s="14"/>
      <c r="R391" s="21"/>
      <c r="S391" s="14"/>
      <c r="T391" s="4"/>
      <c r="U391" s="33"/>
      <c r="V391" s="33"/>
      <c r="W391" s="3"/>
      <c r="X391" s="139">
        <f>[2]Plan1!$A473</f>
        <v>50771</v>
      </c>
      <c r="AA391" s="1"/>
      <c r="AB391" s="3"/>
      <c r="AF391" s="3"/>
      <c r="AG391" s="11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112"/>
      <c r="B392" s="113"/>
      <c r="C392" s="7"/>
      <c r="D392" s="86"/>
      <c r="E392" s="84"/>
      <c r="F392" s="14"/>
      <c r="G392" s="14"/>
      <c r="H392" s="14"/>
      <c r="I392" s="14"/>
      <c r="J392" s="13"/>
      <c r="K392" s="33"/>
      <c r="L392" s="2"/>
      <c r="M392" s="17"/>
      <c r="N392" s="12"/>
      <c r="O392" s="12"/>
      <c r="P392" s="17"/>
      <c r="Q392" s="14"/>
      <c r="R392" s="21"/>
      <c r="S392" s="14"/>
      <c r="T392" s="4"/>
      <c r="U392" s="33"/>
      <c r="V392" s="33"/>
      <c r="W392" s="3"/>
      <c r="X392" s="139">
        <f>[2]Plan1!$A474</f>
        <v>50822</v>
      </c>
      <c r="AA392" s="1"/>
      <c r="AB392" s="3"/>
      <c r="AF392" s="3"/>
      <c r="AG392" s="11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112"/>
      <c r="B393" s="113"/>
      <c r="C393" s="7"/>
      <c r="D393" s="86"/>
      <c r="E393" s="84"/>
      <c r="F393" s="14"/>
      <c r="G393" s="14"/>
      <c r="H393" s="14"/>
      <c r="I393" s="14"/>
      <c r="J393" s="13"/>
      <c r="K393" s="33"/>
      <c r="L393" s="2"/>
      <c r="M393" s="17"/>
      <c r="N393" s="12"/>
      <c r="O393" s="12"/>
      <c r="P393" s="17"/>
      <c r="Q393" s="14"/>
      <c r="R393" s="21"/>
      <c r="S393" s="14"/>
      <c r="T393" s="4"/>
      <c r="U393" s="33"/>
      <c r="V393" s="33"/>
      <c r="W393" s="3"/>
      <c r="X393" s="139">
        <f>[2]Plan1!$A475</f>
        <v>50823</v>
      </c>
      <c r="AA393" s="1"/>
      <c r="AB393" s="3"/>
      <c r="AF393" s="3"/>
      <c r="AG393" s="11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112"/>
      <c r="B394" s="113"/>
      <c r="C394" s="7"/>
      <c r="D394" s="86"/>
      <c r="E394" s="84"/>
      <c r="F394" s="14"/>
      <c r="G394" s="14"/>
      <c r="H394" s="14"/>
      <c r="I394" s="14"/>
      <c r="J394" s="13"/>
      <c r="K394" s="33"/>
      <c r="L394" s="2"/>
      <c r="M394" s="17"/>
      <c r="N394" s="12"/>
      <c r="O394" s="12"/>
      <c r="P394" s="17"/>
      <c r="Q394" s="14"/>
      <c r="R394" s="21"/>
      <c r="S394" s="14"/>
      <c r="T394" s="4"/>
      <c r="U394" s="33"/>
      <c r="V394" s="33"/>
      <c r="W394" s="3"/>
      <c r="X394" s="139">
        <f>[2]Plan1!$A476</f>
        <v>50868</v>
      </c>
      <c r="AA394" s="1"/>
      <c r="AB394" s="3"/>
      <c r="AF394" s="3"/>
      <c r="AG394" s="11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112"/>
      <c r="B395" s="113"/>
      <c r="C395" s="7"/>
      <c r="D395" s="86"/>
      <c r="E395" s="84"/>
      <c r="F395" s="14"/>
      <c r="G395" s="14"/>
      <c r="H395" s="14"/>
      <c r="I395" s="14"/>
      <c r="J395" s="13"/>
      <c r="K395" s="33"/>
      <c r="L395" s="2"/>
      <c r="M395" s="17"/>
      <c r="N395" s="12"/>
      <c r="O395" s="12"/>
      <c r="P395" s="17"/>
      <c r="Q395" s="14"/>
      <c r="R395" s="21"/>
      <c r="S395" s="14"/>
      <c r="T395" s="4"/>
      <c r="U395" s="33"/>
      <c r="V395" s="33"/>
      <c r="W395" s="3"/>
      <c r="X395" s="139">
        <f>[2]Plan1!$A477</f>
        <v>50881</v>
      </c>
      <c r="AA395" s="1"/>
      <c r="AB395" s="3"/>
      <c r="AF395" s="3"/>
      <c r="AG395" s="11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112"/>
      <c r="B396" s="113"/>
      <c r="C396" s="7"/>
      <c r="D396" s="86"/>
      <c r="E396" s="84"/>
      <c r="F396" s="14"/>
      <c r="G396" s="14"/>
      <c r="H396" s="14"/>
      <c r="I396" s="14"/>
      <c r="J396" s="13"/>
      <c r="K396" s="33"/>
      <c r="L396" s="2"/>
      <c r="M396" s="17"/>
      <c r="N396" s="12"/>
      <c r="O396" s="12"/>
      <c r="P396" s="17"/>
      <c r="Q396" s="14"/>
      <c r="R396" s="21"/>
      <c r="S396" s="14"/>
      <c r="T396" s="4"/>
      <c r="U396" s="33"/>
      <c r="V396" s="33"/>
      <c r="W396" s="3"/>
      <c r="X396" s="139">
        <f>[2]Plan1!$A478</f>
        <v>50891</v>
      </c>
      <c r="AA396" s="1"/>
      <c r="AB396" s="3"/>
      <c r="AF396" s="3"/>
      <c r="AG396" s="11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112"/>
      <c r="B397" s="113"/>
      <c r="C397" s="7"/>
      <c r="D397" s="86"/>
      <c r="E397" s="84"/>
      <c r="F397" s="14"/>
      <c r="G397" s="14"/>
      <c r="H397" s="14"/>
      <c r="I397" s="14"/>
      <c r="J397" s="13"/>
      <c r="K397" s="33"/>
      <c r="L397" s="2"/>
      <c r="M397" s="17"/>
      <c r="N397" s="12"/>
      <c r="O397" s="12"/>
      <c r="P397" s="17"/>
      <c r="Q397" s="14"/>
      <c r="R397" s="21"/>
      <c r="S397" s="14"/>
      <c r="T397" s="4"/>
      <c r="U397" s="33"/>
      <c r="V397" s="33"/>
      <c r="W397" s="3"/>
      <c r="X397" s="139">
        <f>[2]Plan1!$A479</f>
        <v>50930</v>
      </c>
      <c r="AA397" s="1"/>
      <c r="AB397" s="3"/>
      <c r="AF397" s="3"/>
      <c r="AG397" s="11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112"/>
      <c r="B398" s="113"/>
      <c r="C398" s="7"/>
      <c r="D398" s="86"/>
      <c r="E398" s="84"/>
      <c r="F398" s="14"/>
      <c r="G398" s="14"/>
      <c r="H398" s="14"/>
      <c r="I398" s="14"/>
      <c r="J398" s="13"/>
      <c r="K398" s="33"/>
      <c r="L398" s="2"/>
      <c r="M398" s="17"/>
      <c r="N398" s="12"/>
      <c r="O398" s="12"/>
      <c r="P398" s="17"/>
      <c r="Q398" s="14"/>
      <c r="R398" s="21"/>
      <c r="S398" s="14"/>
      <c r="T398" s="4"/>
      <c r="U398" s="33"/>
      <c r="V398" s="33"/>
      <c r="W398" s="3"/>
      <c r="X398" s="139">
        <f>[2]Plan1!$A480</f>
        <v>51020</v>
      </c>
      <c r="AA398" s="1"/>
      <c r="AB398" s="3"/>
      <c r="AF398" s="3"/>
      <c r="AG398" s="11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112"/>
      <c r="B399" s="113"/>
      <c r="C399" s="7"/>
      <c r="D399" s="86"/>
      <c r="E399" s="84"/>
      <c r="F399" s="14"/>
      <c r="G399" s="14"/>
      <c r="H399" s="14"/>
      <c r="I399" s="14"/>
      <c r="J399" s="13"/>
      <c r="K399" s="33"/>
      <c r="L399" s="2"/>
      <c r="M399" s="17"/>
      <c r="N399" s="12"/>
      <c r="O399" s="12"/>
      <c r="P399" s="17"/>
      <c r="Q399" s="14"/>
      <c r="R399" s="21"/>
      <c r="S399" s="14"/>
      <c r="T399" s="4"/>
      <c r="U399" s="33"/>
      <c r="V399" s="33"/>
      <c r="W399" s="3"/>
      <c r="X399" s="139">
        <f>[2]Plan1!$A481</f>
        <v>51055</v>
      </c>
      <c r="AA399" s="1"/>
      <c r="AB399" s="3"/>
      <c r="AF399" s="3"/>
      <c r="AG399" s="11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112"/>
      <c r="B400" s="113"/>
      <c r="C400" s="7"/>
      <c r="D400" s="86"/>
      <c r="E400" s="84"/>
      <c r="F400" s="14"/>
      <c r="G400" s="14"/>
      <c r="H400" s="14"/>
      <c r="I400" s="14"/>
      <c r="J400" s="13"/>
      <c r="K400" s="33"/>
      <c r="L400" s="2"/>
      <c r="M400" s="17"/>
      <c r="N400" s="12"/>
      <c r="O400" s="12"/>
      <c r="P400" s="17"/>
      <c r="Q400" s="14"/>
      <c r="R400" s="21"/>
      <c r="S400" s="14"/>
      <c r="T400" s="4"/>
      <c r="U400" s="33"/>
      <c r="V400" s="33"/>
      <c r="W400" s="3"/>
      <c r="X400" s="139">
        <f>[2]Plan1!$A482</f>
        <v>51076</v>
      </c>
      <c r="AA400" s="1"/>
      <c r="AB400" s="3"/>
      <c r="AF400" s="3"/>
      <c r="AG400" s="11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112"/>
      <c r="B401" s="113"/>
      <c r="C401" s="7"/>
      <c r="D401" s="86"/>
      <c r="E401" s="84"/>
      <c r="F401" s="14"/>
      <c r="G401" s="14"/>
      <c r="H401" s="14"/>
      <c r="I401" s="14"/>
      <c r="J401" s="13"/>
      <c r="K401" s="33"/>
      <c r="L401" s="2"/>
      <c r="M401" s="17"/>
      <c r="N401" s="12"/>
      <c r="O401" s="12"/>
      <c r="P401" s="17"/>
      <c r="Q401" s="14"/>
      <c r="R401" s="21"/>
      <c r="S401" s="14"/>
      <c r="T401" s="4"/>
      <c r="U401" s="33"/>
      <c r="V401" s="33"/>
      <c r="W401" s="3"/>
      <c r="X401" s="139">
        <f>[2]Plan1!$A483</f>
        <v>51089</v>
      </c>
      <c r="AA401" s="1"/>
      <c r="AB401" s="3"/>
      <c r="AF401" s="3"/>
      <c r="AG401" s="11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112"/>
      <c r="B402" s="113"/>
      <c r="C402" s="7"/>
      <c r="D402" s="86"/>
      <c r="E402" s="84"/>
      <c r="F402" s="14"/>
      <c r="G402" s="14"/>
      <c r="H402" s="14"/>
      <c r="I402" s="14"/>
      <c r="J402" s="13"/>
      <c r="K402" s="33"/>
      <c r="L402" s="2"/>
      <c r="M402" s="17"/>
      <c r="N402" s="12"/>
      <c r="O402" s="12"/>
      <c r="P402" s="17"/>
      <c r="Q402" s="14"/>
      <c r="R402" s="21"/>
      <c r="S402" s="14"/>
      <c r="T402" s="4"/>
      <c r="U402" s="33"/>
      <c r="V402" s="33"/>
      <c r="W402" s="3"/>
      <c r="X402" s="139">
        <f>[2]Plan1!$A484</f>
        <v>51094</v>
      </c>
      <c r="AA402" s="1"/>
      <c r="AB402" s="3"/>
      <c r="AF402" s="3"/>
      <c r="AG402" s="11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112"/>
      <c r="B403" s="113"/>
      <c r="C403" s="7"/>
      <c r="D403" s="86"/>
      <c r="E403" s="84"/>
      <c r="F403" s="14"/>
      <c r="G403" s="14"/>
      <c r="H403" s="14"/>
      <c r="I403" s="14"/>
      <c r="J403" s="13"/>
      <c r="K403" s="33"/>
      <c r="L403" s="2"/>
      <c r="M403" s="17"/>
      <c r="N403" s="12"/>
      <c r="O403" s="12"/>
      <c r="P403" s="17"/>
      <c r="Q403" s="14"/>
      <c r="R403" s="21"/>
      <c r="S403" s="14"/>
      <c r="T403" s="4"/>
      <c r="U403" s="33"/>
      <c r="V403" s="33"/>
      <c r="W403" s="3"/>
      <c r="X403" s="139">
        <f>[2]Plan1!$A485</f>
        <v>51129</v>
      </c>
      <c r="AA403" s="1"/>
      <c r="AB403" s="3"/>
      <c r="AF403" s="3"/>
      <c r="AG403" s="11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112"/>
      <c r="B404" s="113"/>
      <c r="C404" s="7"/>
      <c r="D404" s="86"/>
      <c r="E404" s="84"/>
      <c r="F404" s="14"/>
      <c r="G404" s="14"/>
      <c r="H404" s="14"/>
      <c r="I404" s="14"/>
      <c r="J404" s="13"/>
      <c r="K404" s="33"/>
      <c r="L404" s="2"/>
      <c r="M404" s="17"/>
      <c r="N404" s="12"/>
      <c r="O404" s="12"/>
      <c r="P404" s="17"/>
      <c r="Q404" s="14"/>
      <c r="R404" s="21"/>
      <c r="S404" s="14"/>
      <c r="T404" s="4"/>
      <c r="U404" s="33"/>
      <c r="V404" s="33"/>
      <c r="W404" s="3"/>
      <c r="X404" s="139">
        <f>[2]Plan1!$A486</f>
        <v>51136</v>
      </c>
      <c r="AA404" s="1"/>
      <c r="AB404" s="3"/>
      <c r="AF404" s="3"/>
      <c r="AG404" s="11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112"/>
      <c r="B405" s="113"/>
      <c r="C405" s="7"/>
      <c r="D405" s="86"/>
      <c r="E405" s="84"/>
      <c r="F405" s="14"/>
      <c r="G405" s="14"/>
      <c r="H405" s="14"/>
      <c r="I405" s="14"/>
      <c r="J405" s="13"/>
      <c r="K405" s="33"/>
      <c r="L405" s="2"/>
      <c r="M405" s="17"/>
      <c r="N405" s="12"/>
      <c r="O405" s="12"/>
      <c r="P405" s="17"/>
      <c r="Q405" s="14"/>
      <c r="R405" s="21"/>
      <c r="S405" s="14"/>
      <c r="T405" s="4"/>
      <c r="U405" s="33"/>
      <c r="V405" s="33"/>
      <c r="W405" s="3"/>
      <c r="X405" s="139">
        <f>[2]Plan1!$A487</f>
        <v>51179</v>
      </c>
      <c r="AA405" s="1"/>
      <c r="AB405" s="3"/>
      <c r="AF405" s="3"/>
      <c r="AG405" s="11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112"/>
      <c r="B406" s="113"/>
      <c r="C406" s="7"/>
      <c r="D406" s="86"/>
      <c r="E406" s="84"/>
      <c r="F406" s="14"/>
      <c r="G406" s="14"/>
      <c r="H406" s="14"/>
      <c r="I406" s="14"/>
      <c r="J406" s="13"/>
      <c r="K406" s="33"/>
      <c r="L406" s="2"/>
      <c r="M406" s="17"/>
      <c r="N406" s="12"/>
      <c r="O406" s="12"/>
      <c r="P406" s="17"/>
      <c r="Q406" s="14"/>
      <c r="R406" s="21"/>
      <c r="S406" s="14"/>
      <c r="T406" s="4"/>
      <c r="U406" s="33"/>
      <c r="V406" s="33"/>
      <c r="W406" s="3"/>
      <c r="X406" s="139">
        <f>[2]Plan1!$A488</f>
        <v>51180</v>
      </c>
      <c r="AA406" s="1"/>
      <c r="AB406" s="3"/>
      <c r="AF406" s="3"/>
      <c r="AG406" s="11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112"/>
      <c r="B407" s="113"/>
      <c r="C407" s="7"/>
      <c r="D407" s="86"/>
      <c r="E407" s="84"/>
      <c r="F407" s="14"/>
      <c r="G407" s="14"/>
      <c r="H407" s="14"/>
      <c r="I407" s="14"/>
      <c r="J407" s="13"/>
      <c r="K407" s="33"/>
      <c r="L407" s="2"/>
      <c r="M407" s="17"/>
      <c r="N407" s="12"/>
      <c r="O407" s="12"/>
      <c r="P407" s="17"/>
      <c r="Q407" s="14"/>
      <c r="R407" s="21"/>
      <c r="S407" s="14"/>
      <c r="T407" s="4"/>
      <c r="U407" s="33"/>
      <c r="V407" s="33"/>
      <c r="W407" s="3"/>
      <c r="X407" s="139">
        <f>[2]Plan1!$A489</f>
        <v>51225</v>
      </c>
      <c r="AA407" s="1"/>
      <c r="AB407" s="3"/>
      <c r="AF407" s="3"/>
      <c r="AG407" s="11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112"/>
      <c r="B408" s="113"/>
      <c r="C408" s="7"/>
      <c r="D408" s="86"/>
      <c r="E408" s="84"/>
      <c r="F408" s="14"/>
      <c r="G408" s="14"/>
      <c r="H408" s="14"/>
      <c r="I408" s="14"/>
      <c r="J408" s="13"/>
      <c r="K408" s="33"/>
      <c r="L408" s="2"/>
      <c r="M408" s="17"/>
      <c r="N408" s="12"/>
      <c r="O408" s="12"/>
      <c r="P408" s="17"/>
      <c r="Q408" s="14"/>
      <c r="R408" s="21"/>
      <c r="S408" s="14"/>
      <c r="T408" s="4"/>
      <c r="U408" s="33"/>
      <c r="V408" s="33"/>
      <c r="W408" s="3"/>
      <c r="X408" s="139">
        <f>[2]Plan1!$A490</f>
        <v>51247</v>
      </c>
      <c r="AA408" s="1"/>
      <c r="AB408" s="3"/>
      <c r="AF408" s="3"/>
      <c r="AG408" s="11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112"/>
      <c r="B409" s="113"/>
      <c r="C409" s="7"/>
      <c r="D409" s="86"/>
      <c r="E409" s="84"/>
      <c r="F409" s="14"/>
      <c r="G409" s="14"/>
      <c r="H409" s="14"/>
      <c r="I409" s="14"/>
      <c r="J409" s="13"/>
      <c r="K409" s="33"/>
      <c r="L409" s="2"/>
      <c r="M409" s="17"/>
      <c r="N409" s="12"/>
      <c r="O409" s="12"/>
      <c r="P409" s="17"/>
      <c r="Q409" s="14"/>
      <c r="R409" s="21"/>
      <c r="S409" s="14"/>
      <c r="T409" s="4"/>
      <c r="U409" s="33"/>
      <c r="V409" s="33"/>
      <c r="W409" s="3"/>
      <c r="X409" s="139">
        <f>[2]Plan1!$A491</f>
        <v>51257</v>
      </c>
      <c r="AA409" s="1"/>
      <c r="AB409" s="3"/>
      <c r="AF409" s="3"/>
      <c r="AG409" s="11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112"/>
      <c r="B410" s="113"/>
      <c r="C410" s="7"/>
      <c r="D410" s="86"/>
      <c r="E410" s="84"/>
      <c r="F410" s="14"/>
      <c r="G410" s="14"/>
      <c r="H410" s="14"/>
      <c r="I410" s="14"/>
      <c r="J410" s="13"/>
      <c r="K410" s="33"/>
      <c r="L410" s="2"/>
      <c r="M410" s="17"/>
      <c r="N410" s="12"/>
      <c r="O410" s="12"/>
      <c r="P410" s="17"/>
      <c r="Q410" s="14"/>
      <c r="R410" s="21"/>
      <c r="S410" s="14"/>
      <c r="T410" s="4"/>
      <c r="U410" s="33"/>
      <c r="V410" s="33"/>
      <c r="W410" s="3"/>
      <c r="X410" s="139">
        <f>[2]Plan1!$A492</f>
        <v>51287</v>
      </c>
      <c r="AA410" s="1"/>
      <c r="AB410" s="3"/>
      <c r="AF410" s="3"/>
      <c r="AG410" s="11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112"/>
      <c r="B411" s="113"/>
      <c r="C411" s="7"/>
      <c r="D411" s="86"/>
      <c r="E411" s="84"/>
      <c r="F411" s="14"/>
      <c r="G411" s="14"/>
      <c r="H411" s="14"/>
      <c r="I411" s="14"/>
      <c r="J411" s="13"/>
      <c r="K411" s="33"/>
      <c r="L411" s="2"/>
      <c r="M411" s="17"/>
      <c r="N411" s="12"/>
      <c r="O411" s="12"/>
      <c r="P411" s="17"/>
      <c r="Q411" s="14"/>
      <c r="R411" s="21"/>
      <c r="S411" s="14"/>
      <c r="T411" s="4"/>
      <c r="U411" s="33"/>
      <c r="V411" s="33"/>
      <c r="W411" s="3"/>
      <c r="X411" s="139">
        <f>[2]Plan1!$A493</f>
        <v>51386</v>
      </c>
      <c r="AA411" s="1"/>
      <c r="AB411" s="3"/>
      <c r="AC411" s="3"/>
      <c r="AD411" s="3"/>
      <c r="AE411" s="3"/>
      <c r="AF411" s="3"/>
      <c r="AG411" s="11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112"/>
      <c r="B412" s="113"/>
      <c r="C412" s="7"/>
      <c r="D412" s="86"/>
      <c r="E412" s="84"/>
      <c r="F412" s="14"/>
      <c r="G412" s="14"/>
      <c r="H412" s="14"/>
      <c r="I412" s="14"/>
      <c r="J412" s="13"/>
      <c r="K412" s="33"/>
      <c r="L412" s="2"/>
      <c r="M412" s="17"/>
      <c r="N412" s="12"/>
      <c r="O412" s="12"/>
      <c r="P412" s="17"/>
      <c r="Q412" s="14"/>
      <c r="R412" s="21"/>
      <c r="S412" s="14"/>
      <c r="T412" s="4"/>
      <c r="U412" s="33"/>
      <c r="V412" s="33"/>
      <c r="W412" s="3"/>
      <c r="X412" s="139">
        <f>[2]Plan1!$A494</f>
        <v>51421</v>
      </c>
      <c r="AA412" s="1"/>
      <c r="AB412" s="3"/>
      <c r="AC412" s="3"/>
      <c r="AD412" s="3"/>
      <c r="AE412" s="3"/>
      <c r="AF412" s="3"/>
      <c r="AG412" s="11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112"/>
      <c r="B413" s="113"/>
      <c r="C413" s="7"/>
      <c r="D413" s="86"/>
      <c r="E413" s="84"/>
      <c r="F413" s="14"/>
      <c r="G413" s="14"/>
      <c r="H413" s="14"/>
      <c r="I413" s="14"/>
      <c r="J413" s="13"/>
      <c r="K413" s="33"/>
      <c r="L413" s="2"/>
      <c r="M413" s="17"/>
      <c r="N413" s="12"/>
      <c r="O413" s="12"/>
      <c r="P413" s="17"/>
      <c r="Q413" s="14"/>
      <c r="R413" s="21"/>
      <c r="S413" s="14"/>
      <c r="T413" s="4"/>
      <c r="U413" s="33"/>
      <c r="V413" s="33"/>
      <c r="W413" s="3"/>
      <c r="X413" s="139">
        <f>[2]Plan1!$A495</f>
        <v>51442</v>
      </c>
      <c r="AA413" s="1"/>
      <c r="AB413" s="3"/>
      <c r="AC413" s="3"/>
      <c r="AD413" s="3"/>
      <c r="AE413" s="3"/>
      <c r="AF413" s="3"/>
      <c r="AG413" s="11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112"/>
      <c r="B414" s="113"/>
      <c r="C414" s="7"/>
      <c r="D414" s="86"/>
      <c r="E414" s="84"/>
      <c r="F414" s="14"/>
      <c r="G414" s="14"/>
      <c r="H414" s="14"/>
      <c r="I414" s="14"/>
      <c r="J414" s="13"/>
      <c r="K414" s="33"/>
      <c r="L414" s="2"/>
      <c r="M414" s="17"/>
      <c r="N414" s="12"/>
      <c r="O414" s="12"/>
      <c r="P414" s="17"/>
      <c r="Q414" s="14"/>
      <c r="R414" s="21"/>
      <c r="S414" s="14"/>
      <c r="T414" s="4"/>
      <c r="U414" s="33"/>
      <c r="V414" s="33"/>
      <c r="W414" s="3"/>
      <c r="X414" s="139">
        <f>[2]Plan1!$A496</f>
        <v>51455</v>
      </c>
      <c r="AA414" s="1"/>
      <c r="AB414" s="3"/>
      <c r="AC414" s="3"/>
      <c r="AD414" s="3"/>
      <c r="AE414" s="3"/>
      <c r="AF414" s="3"/>
      <c r="AG414" s="11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112"/>
      <c r="B415" s="113"/>
      <c r="C415" s="7"/>
      <c r="D415" s="86"/>
      <c r="E415" s="84"/>
      <c r="F415" s="14"/>
      <c r="G415" s="14"/>
      <c r="H415" s="14"/>
      <c r="I415" s="14"/>
      <c r="J415" s="13"/>
      <c r="K415" s="33"/>
      <c r="L415" s="2"/>
      <c r="M415" s="17"/>
      <c r="N415" s="12"/>
      <c r="O415" s="12"/>
      <c r="P415" s="17"/>
      <c r="Q415" s="14"/>
      <c r="R415" s="21"/>
      <c r="S415" s="14"/>
      <c r="T415" s="4"/>
      <c r="U415" s="33"/>
      <c r="V415" s="33"/>
      <c r="W415" s="3"/>
      <c r="X415" s="139">
        <f>[2]Plan1!$A497</f>
        <v>51460</v>
      </c>
      <c r="AA415" s="1"/>
      <c r="AB415" s="3"/>
      <c r="AC415" s="3"/>
      <c r="AD415" s="3"/>
      <c r="AE415" s="3"/>
      <c r="AF415" s="3"/>
      <c r="AG415" s="11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112"/>
      <c r="B416" s="113"/>
      <c r="C416" s="7"/>
      <c r="D416" s="86"/>
      <c r="E416" s="84"/>
      <c r="F416" s="14"/>
      <c r="G416" s="14"/>
      <c r="H416" s="14"/>
      <c r="I416" s="14"/>
      <c r="J416" s="13"/>
      <c r="K416" s="33"/>
      <c r="L416" s="2"/>
      <c r="M416" s="17"/>
      <c r="N416" s="12"/>
      <c r="O416" s="12"/>
      <c r="P416" s="17"/>
      <c r="Q416" s="14"/>
      <c r="R416" s="21"/>
      <c r="S416" s="14"/>
      <c r="T416" s="4"/>
      <c r="U416" s="33"/>
      <c r="V416" s="33"/>
      <c r="W416" s="3"/>
      <c r="X416" s="139">
        <f>[2]Plan1!$A498</f>
        <v>51495</v>
      </c>
      <c r="AA416" s="1"/>
      <c r="AB416" s="3"/>
      <c r="AC416" s="3"/>
      <c r="AD416" s="3"/>
      <c r="AE416" s="3"/>
      <c r="AF416" s="3"/>
      <c r="AG416" s="11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112"/>
      <c r="B417" s="113"/>
      <c r="C417" s="7"/>
      <c r="D417" s="86"/>
      <c r="E417" s="84"/>
      <c r="F417" s="14"/>
      <c r="G417" s="14"/>
      <c r="H417" s="14"/>
      <c r="I417" s="14"/>
      <c r="J417" s="13"/>
      <c r="K417" s="33"/>
      <c r="L417" s="2"/>
      <c r="M417" s="17"/>
      <c r="N417" s="12"/>
      <c r="O417" s="12"/>
      <c r="P417" s="17"/>
      <c r="Q417" s="14"/>
      <c r="R417" s="21"/>
      <c r="S417" s="14"/>
      <c r="T417" s="4"/>
      <c r="U417" s="33"/>
      <c r="V417" s="33"/>
      <c r="W417" s="3"/>
      <c r="X417" s="139">
        <f>[2]Plan1!$A499</f>
        <v>51502</v>
      </c>
      <c r="AA417" s="1"/>
      <c r="AB417" s="3"/>
      <c r="AC417" s="3"/>
      <c r="AD417" s="3"/>
      <c r="AE417" s="3"/>
      <c r="AF417" s="3"/>
      <c r="AG417" s="11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112"/>
      <c r="B418" s="113"/>
      <c r="C418" s="7"/>
      <c r="D418" s="86"/>
      <c r="E418" s="84"/>
      <c r="F418" s="14"/>
      <c r="G418" s="14"/>
      <c r="H418" s="14"/>
      <c r="I418" s="14"/>
      <c r="J418" s="13"/>
      <c r="K418" s="33"/>
      <c r="L418" s="2"/>
      <c r="M418" s="17"/>
      <c r="N418" s="12"/>
      <c r="O418" s="12"/>
      <c r="P418" s="17"/>
      <c r="Q418" s="14"/>
      <c r="R418" s="21"/>
      <c r="S418" s="14"/>
      <c r="T418" s="4"/>
      <c r="U418" s="33"/>
      <c r="V418" s="33"/>
      <c r="W418" s="3"/>
      <c r="X418" s="139">
        <f>[2]Plan1!$A500</f>
        <v>51564</v>
      </c>
      <c r="AA418" s="1"/>
      <c r="AB418" s="3"/>
      <c r="AC418" s="3"/>
      <c r="AD418" s="3"/>
      <c r="AE418" s="3"/>
      <c r="AF418" s="3"/>
      <c r="AG418" s="11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112"/>
      <c r="B419" s="113"/>
      <c r="C419" s="7"/>
      <c r="D419" s="86"/>
      <c r="E419" s="84"/>
      <c r="F419" s="14"/>
      <c r="G419" s="14"/>
      <c r="H419" s="14"/>
      <c r="I419" s="14"/>
      <c r="J419" s="13"/>
      <c r="K419" s="33"/>
      <c r="L419" s="2"/>
      <c r="M419" s="17"/>
      <c r="N419" s="12"/>
      <c r="O419" s="12"/>
      <c r="P419" s="17"/>
      <c r="Q419" s="14"/>
      <c r="R419" s="21"/>
      <c r="S419" s="14"/>
      <c r="T419" s="4"/>
      <c r="U419" s="33"/>
      <c r="V419" s="33"/>
      <c r="W419" s="3"/>
      <c r="X419" s="139">
        <f>[2]Plan1!$A501</f>
        <v>51565</v>
      </c>
      <c r="AA419" s="1"/>
      <c r="AB419" s="3"/>
      <c r="AC419" s="3"/>
      <c r="AD419" s="3"/>
      <c r="AE419" s="3"/>
      <c r="AF419" s="3"/>
      <c r="AG419" s="11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112"/>
      <c r="B420" s="113"/>
      <c r="C420" s="7"/>
      <c r="D420" s="86"/>
      <c r="E420" s="84"/>
      <c r="F420" s="14"/>
      <c r="G420" s="14"/>
      <c r="H420" s="14"/>
      <c r="I420" s="14"/>
      <c r="J420" s="13"/>
      <c r="K420" s="33"/>
      <c r="L420" s="2"/>
      <c r="M420" s="17"/>
      <c r="N420" s="12"/>
      <c r="O420" s="12"/>
      <c r="P420" s="17"/>
      <c r="Q420" s="14"/>
      <c r="R420" s="21"/>
      <c r="S420" s="14"/>
      <c r="T420" s="4"/>
      <c r="U420" s="33"/>
      <c r="V420" s="33"/>
      <c r="W420" s="3"/>
      <c r="X420" s="139">
        <f>[2]Plan1!$A502</f>
        <v>51610</v>
      </c>
      <c r="AA420" s="1"/>
      <c r="AB420" s="3"/>
      <c r="AC420" s="3"/>
      <c r="AD420" s="3"/>
      <c r="AE420" s="3"/>
      <c r="AF420" s="3"/>
      <c r="AG420" s="11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112"/>
      <c r="B421" s="113"/>
      <c r="C421" s="7"/>
      <c r="D421" s="86"/>
      <c r="E421" s="84"/>
      <c r="F421" s="14"/>
      <c r="G421" s="14"/>
      <c r="H421" s="14"/>
      <c r="I421" s="14"/>
      <c r="J421" s="13"/>
      <c r="K421" s="33"/>
      <c r="L421" s="2"/>
      <c r="M421" s="17"/>
      <c r="N421" s="12"/>
      <c r="O421" s="12"/>
      <c r="P421" s="17"/>
      <c r="Q421" s="14"/>
      <c r="R421" s="21"/>
      <c r="S421" s="14"/>
      <c r="T421" s="4"/>
      <c r="U421" s="33"/>
      <c r="V421" s="33"/>
      <c r="W421" s="3"/>
      <c r="X421" s="139">
        <f>[2]Plan1!$A503</f>
        <v>51612</v>
      </c>
      <c r="AA421" s="1"/>
      <c r="AB421" s="3"/>
      <c r="AC421" s="3"/>
      <c r="AD421" s="3"/>
      <c r="AE421" s="3"/>
      <c r="AF421" s="3"/>
      <c r="AG421" s="11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112"/>
      <c r="B422" s="113"/>
      <c r="C422" s="7"/>
      <c r="D422" s="86"/>
      <c r="E422" s="84"/>
      <c r="F422" s="14"/>
      <c r="G422" s="14"/>
      <c r="H422" s="14"/>
      <c r="I422" s="14"/>
      <c r="J422" s="13"/>
      <c r="K422" s="33"/>
      <c r="L422" s="2"/>
      <c r="M422" s="17"/>
      <c r="N422" s="12"/>
      <c r="O422" s="12"/>
      <c r="P422" s="17"/>
      <c r="Q422" s="14"/>
      <c r="R422" s="21"/>
      <c r="S422" s="14"/>
      <c r="T422" s="4"/>
      <c r="U422" s="33"/>
      <c r="V422" s="33"/>
      <c r="W422" s="3"/>
      <c r="X422" s="139">
        <f>[2]Plan1!$A504</f>
        <v>51622</v>
      </c>
      <c r="AA422" s="1"/>
      <c r="AB422" s="3"/>
      <c r="AC422" s="3"/>
      <c r="AD422" s="3"/>
      <c r="AE422" s="3"/>
      <c r="AF422" s="3"/>
      <c r="AG422" s="11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112"/>
      <c r="B423" s="113"/>
      <c r="C423" s="7"/>
      <c r="D423" s="86"/>
      <c r="E423" s="84"/>
      <c r="F423" s="14"/>
      <c r="G423" s="14"/>
      <c r="H423" s="14"/>
      <c r="I423" s="14"/>
      <c r="J423" s="13"/>
      <c r="K423" s="33"/>
      <c r="L423" s="2"/>
      <c r="M423" s="17"/>
      <c r="N423" s="12"/>
      <c r="O423" s="12"/>
      <c r="P423" s="17"/>
      <c r="Q423" s="14"/>
      <c r="R423" s="21"/>
      <c r="S423" s="14"/>
      <c r="T423" s="4"/>
      <c r="U423" s="33"/>
      <c r="V423" s="33"/>
      <c r="W423" s="3"/>
      <c r="X423" s="139">
        <f>[2]Plan1!$A505</f>
        <v>51672</v>
      </c>
      <c r="AA423" s="1"/>
      <c r="AB423" s="3"/>
      <c r="AC423" s="3"/>
      <c r="AD423" s="3"/>
      <c r="AE423" s="3"/>
      <c r="AF423" s="3"/>
      <c r="AG423" s="11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112"/>
      <c r="B424" s="113"/>
      <c r="C424" s="7"/>
      <c r="D424" s="86"/>
      <c r="E424" s="84"/>
      <c r="F424" s="14"/>
      <c r="G424" s="14"/>
      <c r="H424" s="14"/>
      <c r="I424" s="14"/>
      <c r="J424" s="13"/>
      <c r="K424" s="33"/>
      <c r="L424" s="2"/>
      <c r="M424" s="17"/>
      <c r="N424" s="12"/>
      <c r="O424" s="12"/>
      <c r="P424" s="17"/>
      <c r="Q424" s="14"/>
      <c r="R424" s="21"/>
      <c r="S424" s="14"/>
      <c r="T424" s="4"/>
      <c r="U424" s="33"/>
      <c r="V424" s="33"/>
      <c r="W424" s="3"/>
      <c r="X424" s="139">
        <f>[2]Plan1!$A506</f>
        <v>51751</v>
      </c>
      <c r="AA424" s="1"/>
      <c r="AB424" s="3"/>
      <c r="AC424" s="3"/>
      <c r="AD424" s="3"/>
      <c r="AE424" s="3"/>
      <c r="AF424" s="3"/>
      <c r="AG424" s="11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112"/>
      <c r="B425" s="113"/>
      <c r="C425" s="7"/>
      <c r="D425" s="86"/>
      <c r="E425" s="84"/>
      <c r="F425" s="14"/>
      <c r="G425" s="14"/>
      <c r="H425" s="14"/>
      <c r="I425" s="14"/>
      <c r="J425" s="13"/>
      <c r="K425" s="33"/>
      <c r="L425" s="2"/>
      <c r="M425" s="17"/>
      <c r="N425" s="12"/>
      <c r="O425" s="12"/>
      <c r="P425" s="17"/>
      <c r="Q425" s="14"/>
      <c r="R425" s="21"/>
      <c r="S425" s="14"/>
      <c r="T425" s="4"/>
      <c r="U425" s="33"/>
      <c r="V425" s="33"/>
      <c r="W425" s="3"/>
      <c r="X425" s="139">
        <f>[2]Plan1!$A507</f>
        <v>51786</v>
      </c>
      <c r="AA425" s="1"/>
      <c r="AB425" s="3"/>
      <c r="AC425" s="3"/>
      <c r="AD425" s="3"/>
      <c r="AE425" s="3"/>
      <c r="AF425" s="3"/>
      <c r="AG425" s="11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112"/>
      <c r="B426" s="113"/>
      <c r="C426" s="7"/>
      <c r="D426" s="86"/>
      <c r="E426" s="84"/>
      <c r="F426" s="14"/>
      <c r="G426" s="14"/>
      <c r="H426" s="14"/>
      <c r="I426" s="14"/>
      <c r="J426" s="13"/>
      <c r="K426" s="33"/>
      <c r="L426" s="2"/>
      <c r="M426" s="17"/>
      <c r="N426" s="12"/>
      <c r="O426" s="12"/>
      <c r="P426" s="17"/>
      <c r="Q426" s="14"/>
      <c r="R426" s="21"/>
      <c r="S426" s="14"/>
      <c r="T426" s="4"/>
      <c r="U426" s="33"/>
      <c r="V426" s="33"/>
      <c r="W426" s="3"/>
      <c r="X426" s="139">
        <f>[2]Plan1!$A508</f>
        <v>51807</v>
      </c>
      <c r="AA426" s="1"/>
      <c r="AB426" s="3"/>
      <c r="AC426" s="3"/>
      <c r="AD426" s="3"/>
      <c r="AE426" s="3"/>
      <c r="AF426" s="3"/>
      <c r="AG426" s="11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112"/>
      <c r="B427" s="113"/>
      <c r="C427" s="7"/>
      <c r="D427" s="86"/>
      <c r="E427" s="84"/>
      <c r="F427" s="14"/>
      <c r="G427" s="14"/>
      <c r="H427" s="14"/>
      <c r="I427" s="14"/>
      <c r="J427" s="13"/>
      <c r="K427" s="33"/>
      <c r="L427" s="2"/>
      <c r="M427" s="17"/>
      <c r="N427" s="12"/>
      <c r="O427" s="12"/>
      <c r="P427" s="17"/>
      <c r="Q427" s="14"/>
      <c r="R427" s="21"/>
      <c r="S427" s="14"/>
      <c r="T427" s="4"/>
      <c r="U427" s="33"/>
      <c r="V427" s="33"/>
      <c r="W427" s="3"/>
      <c r="X427" s="139">
        <f>[2]Plan1!$A509</f>
        <v>51820</v>
      </c>
      <c r="AA427" s="1"/>
      <c r="AB427" s="3"/>
      <c r="AC427" s="3"/>
      <c r="AD427" s="3"/>
      <c r="AE427" s="3"/>
      <c r="AF427" s="3"/>
      <c r="AG427" s="11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112"/>
      <c r="B428" s="113"/>
      <c r="C428" s="7"/>
      <c r="D428" s="86"/>
      <c r="E428" s="84"/>
      <c r="F428" s="14"/>
      <c r="G428" s="14"/>
      <c r="H428" s="14"/>
      <c r="I428" s="14"/>
      <c r="J428" s="13"/>
      <c r="K428" s="33"/>
      <c r="L428" s="2"/>
      <c r="M428" s="17"/>
      <c r="N428" s="12"/>
      <c r="O428" s="12"/>
      <c r="P428" s="17"/>
      <c r="Q428" s="14"/>
      <c r="R428" s="21"/>
      <c r="S428" s="14"/>
      <c r="T428" s="4"/>
      <c r="U428" s="33"/>
      <c r="V428" s="33"/>
      <c r="W428" s="3"/>
      <c r="X428" s="139">
        <f>[2]Plan1!$A510</f>
        <v>51825</v>
      </c>
      <c r="AA428" s="1"/>
      <c r="AB428" s="3"/>
      <c r="AC428" s="3"/>
      <c r="AD428" s="3"/>
      <c r="AE428" s="3"/>
      <c r="AF428" s="3"/>
      <c r="AG428" s="11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112"/>
      <c r="B429" s="113"/>
      <c r="C429" s="7"/>
      <c r="D429" s="86"/>
      <c r="E429" s="84"/>
      <c r="F429" s="14"/>
      <c r="G429" s="14"/>
      <c r="H429" s="14"/>
      <c r="I429" s="14"/>
      <c r="J429" s="13"/>
      <c r="K429" s="33"/>
      <c r="L429" s="2"/>
      <c r="M429" s="17"/>
      <c r="N429" s="12"/>
      <c r="O429" s="12"/>
      <c r="P429" s="17"/>
      <c r="Q429" s="14"/>
      <c r="R429" s="21"/>
      <c r="S429" s="14"/>
      <c r="T429" s="4"/>
      <c r="U429" s="33"/>
      <c r="V429" s="33"/>
      <c r="W429" s="3"/>
      <c r="X429" s="139">
        <f>[2]Plan1!$A511</f>
        <v>51860</v>
      </c>
      <c r="AA429" s="1"/>
      <c r="AB429" s="3"/>
      <c r="AC429" s="3"/>
      <c r="AD429" s="3"/>
      <c r="AE429" s="3"/>
      <c r="AF429" s="3"/>
      <c r="AG429" s="11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112"/>
      <c r="B430" s="113"/>
      <c r="C430" s="7"/>
      <c r="D430" s="86"/>
      <c r="E430" s="84"/>
      <c r="F430" s="14"/>
      <c r="G430" s="14"/>
      <c r="H430" s="14"/>
      <c r="I430" s="14"/>
      <c r="J430" s="13"/>
      <c r="K430" s="33"/>
      <c r="L430" s="2"/>
      <c r="M430" s="17"/>
      <c r="N430" s="12"/>
      <c r="O430" s="12"/>
      <c r="P430" s="17"/>
      <c r="Q430" s="14"/>
      <c r="R430" s="21"/>
      <c r="S430" s="14"/>
      <c r="T430" s="4"/>
      <c r="U430" s="33"/>
      <c r="V430" s="33"/>
      <c r="W430" s="3"/>
      <c r="X430" s="139">
        <f>[2]Plan1!$A512</f>
        <v>51867</v>
      </c>
      <c r="AA430" s="1"/>
      <c r="AB430" s="3"/>
      <c r="AC430" s="3"/>
      <c r="AD430" s="3"/>
      <c r="AE430" s="3"/>
      <c r="AF430" s="3"/>
      <c r="AG430" s="11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112"/>
      <c r="B431" s="113"/>
      <c r="C431" s="7"/>
      <c r="D431" s="86"/>
      <c r="E431" s="84"/>
      <c r="F431" s="14"/>
      <c r="G431" s="14"/>
      <c r="H431" s="14"/>
      <c r="I431" s="14"/>
      <c r="J431" s="13"/>
      <c r="K431" s="33"/>
      <c r="L431" s="2"/>
      <c r="M431" s="17"/>
      <c r="N431" s="12"/>
      <c r="O431" s="12"/>
      <c r="P431" s="17"/>
      <c r="Q431" s="14"/>
      <c r="R431" s="21"/>
      <c r="S431" s="14"/>
      <c r="T431" s="4"/>
      <c r="U431" s="33"/>
      <c r="V431" s="33"/>
      <c r="W431" s="3"/>
      <c r="X431" s="139">
        <f>[2]Plan1!$A513</f>
        <v>51914</v>
      </c>
      <c r="AA431" s="1"/>
      <c r="AB431" s="3"/>
      <c r="AC431" s="3"/>
      <c r="AD431" s="3"/>
      <c r="AE431" s="3"/>
      <c r="AF431" s="3"/>
      <c r="AG431" s="11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112"/>
      <c r="B432" s="113"/>
      <c r="C432" s="7"/>
      <c r="D432" s="86"/>
      <c r="E432" s="84"/>
      <c r="F432" s="14"/>
      <c r="G432" s="14"/>
      <c r="H432" s="14"/>
      <c r="I432" s="14"/>
      <c r="J432" s="13"/>
      <c r="K432" s="33"/>
      <c r="L432" s="2"/>
      <c r="M432" s="17"/>
      <c r="N432" s="12"/>
      <c r="O432" s="12"/>
      <c r="P432" s="17"/>
      <c r="Q432" s="14"/>
      <c r="R432" s="21"/>
      <c r="S432" s="14"/>
      <c r="T432" s="4"/>
      <c r="U432" s="33"/>
      <c r="V432" s="33"/>
      <c r="W432" s="3"/>
      <c r="X432" s="139">
        <f>[2]Plan1!$A514</f>
        <v>51915</v>
      </c>
      <c r="AA432" s="1"/>
      <c r="AB432" s="3"/>
      <c r="AC432" s="3"/>
      <c r="AD432" s="3"/>
      <c r="AE432" s="3"/>
      <c r="AF432" s="3"/>
      <c r="AG432" s="11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112"/>
      <c r="B433" s="113"/>
      <c r="C433" s="7"/>
      <c r="D433" s="86"/>
      <c r="E433" s="84"/>
      <c r="F433" s="14"/>
      <c r="G433" s="14"/>
      <c r="H433" s="14"/>
      <c r="I433" s="14"/>
      <c r="J433" s="13"/>
      <c r="K433" s="33"/>
      <c r="L433" s="2"/>
      <c r="M433" s="17"/>
      <c r="N433" s="12"/>
      <c r="O433" s="12"/>
      <c r="P433" s="17"/>
      <c r="Q433" s="14"/>
      <c r="R433" s="21"/>
      <c r="S433" s="14"/>
      <c r="T433" s="4"/>
      <c r="U433" s="33"/>
      <c r="V433" s="33"/>
      <c r="W433" s="3"/>
      <c r="X433" s="139">
        <f>[2]Plan1!$A515</f>
        <v>51960</v>
      </c>
      <c r="AA433" s="1"/>
      <c r="AB433" s="3"/>
      <c r="AC433" s="3"/>
      <c r="AD433" s="3"/>
      <c r="AE433" s="3"/>
      <c r="AF433" s="3"/>
      <c r="AG433" s="11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112"/>
      <c r="B434" s="113"/>
      <c r="C434" s="7"/>
      <c r="D434" s="86"/>
      <c r="E434" s="84"/>
      <c r="F434" s="14"/>
      <c r="G434" s="14"/>
      <c r="H434" s="14"/>
      <c r="I434" s="14"/>
      <c r="J434" s="13"/>
      <c r="K434" s="33"/>
      <c r="L434" s="2"/>
      <c r="M434" s="17"/>
      <c r="N434" s="12"/>
      <c r="O434" s="12"/>
      <c r="P434" s="17"/>
      <c r="Q434" s="14"/>
      <c r="R434" s="21"/>
      <c r="S434" s="14"/>
      <c r="T434" s="4"/>
      <c r="U434" s="33"/>
      <c r="V434" s="33"/>
      <c r="W434" s="3"/>
      <c r="X434" s="139">
        <f>[2]Plan1!$A516</f>
        <v>51977</v>
      </c>
      <c r="AA434" s="1"/>
      <c r="AB434" s="3"/>
      <c r="AC434" s="3"/>
      <c r="AD434" s="3"/>
      <c r="AE434" s="3"/>
      <c r="AF434" s="3"/>
      <c r="AG434" s="11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112"/>
      <c r="B435" s="113"/>
      <c r="C435" s="7"/>
      <c r="D435" s="86"/>
      <c r="E435" s="84"/>
      <c r="F435" s="14"/>
      <c r="G435" s="14"/>
      <c r="H435" s="14"/>
      <c r="I435" s="14"/>
      <c r="J435" s="13"/>
      <c r="K435" s="33"/>
      <c r="L435" s="2"/>
      <c r="M435" s="17"/>
      <c r="N435" s="12"/>
      <c r="O435" s="12"/>
      <c r="P435" s="17"/>
      <c r="Q435" s="14"/>
      <c r="R435" s="21"/>
      <c r="S435" s="14"/>
      <c r="T435" s="4"/>
      <c r="U435" s="33"/>
      <c r="V435" s="33"/>
      <c r="W435" s="3"/>
      <c r="X435" s="139">
        <f>[2]Plan1!$A517</f>
        <v>51987</v>
      </c>
      <c r="AA435" s="1"/>
      <c r="AB435" s="3"/>
      <c r="AC435" s="3"/>
      <c r="AD435" s="3"/>
      <c r="AE435" s="3"/>
      <c r="AF435" s="3"/>
      <c r="AG435" s="11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112"/>
      <c r="B436" s="113"/>
      <c r="C436" s="7"/>
      <c r="D436" s="86"/>
      <c r="E436" s="84"/>
      <c r="F436" s="14"/>
      <c r="G436" s="14"/>
      <c r="H436" s="14"/>
      <c r="I436" s="14"/>
      <c r="J436" s="13"/>
      <c r="K436" s="33"/>
      <c r="L436" s="2"/>
      <c r="M436" s="17"/>
      <c r="N436" s="12"/>
      <c r="O436" s="12"/>
      <c r="P436" s="17"/>
      <c r="Q436" s="14"/>
      <c r="R436" s="21"/>
      <c r="S436" s="14"/>
      <c r="T436" s="4"/>
      <c r="U436" s="33"/>
      <c r="V436" s="33"/>
      <c r="W436" s="3"/>
      <c r="X436" s="139">
        <f>[2]Plan1!$A518</f>
        <v>52022</v>
      </c>
      <c r="AA436" s="1"/>
      <c r="AB436" s="3"/>
      <c r="AC436" s="3"/>
      <c r="AD436" s="3"/>
      <c r="AE436" s="3"/>
      <c r="AF436" s="3"/>
      <c r="AG436" s="11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112"/>
      <c r="B437" s="113"/>
      <c r="C437" s="7"/>
      <c r="D437" s="86"/>
      <c r="E437" s="84"/>
      <c r="F437" s="14"/>
      <c r="G437" s="14"/>
      <c r="H437" s="14"/>
      <c r="I437" s="14"/>
      <c r="J437" s="13"/>
      <c r="K437" s="33"/>
      <c r="L437" s="2"/>
      <c r="M437" s="17"/>
      <c r="N437" s="12"/>
      <c r="O437" s="12"/>
      <c r="P437" s="17"/>
      <c r="Q437" s="14"/>
      <c r="R437" s="21"/>
      <c r="S437" s="14"/>
      <c r="T437" s="4"/>
      <c r="U437" s="33"/>
      <c r="V437" s="33"/>
      <c r="W437" s="3"/>
      <c r="X437" s="139">
        <f>[2]Plan1!$A519</f>
        <v>52116</v>
      </c>
      <c r="AA437" s="1"/>
      <c r="AB437" s="3"/>
      <c r="AC437" s="3"/>
      <c r="AD437" s="3"/>
      <c r="AE437" s="3"/>
      <c r="AF437" s="3"/>
      <c r="AG437" s="11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112"/>
      <c r="B438" s="113"/>
      <c r="C438" s="7"/>
      <c r="D438" s="86"/>
      <c r="E438" s="84"/>
      <c r="F438" s="14"/>
      <c r="G438" s="14"/>
      <c r="H438" s="14"/>
      <c r="I438" s="14"/>
      <c r="J438" s="13"/>
      <c r="K438" s="33"/>
      <c r="L438" s="2"/>
      <c r="M438" s="17"/>
      <c r="N438" s="12"/>
      <c r="O438" s="12"/>
      <c r="P438" s="17"/>
      <c r="Q438" s="14"/>
      <c r="R438" s="21"/>
      <c r="S438" s="14"/>
      <c r="T438" s="4"/>
      <c r="U438" s="33"/>
      <c r="V438" s="33"/>
      <c r="W438" s="3"/>
      <c r="X438" s="139">
        <f>[2]Plan1!$A520</f>
        <v>52151</v>
      </c>
      <c r="AA438" s="1"/>
      <c r="AB438" s="3"/>
      <c r="AC438" s="3"/>
      <c r="AD438" s="3"/>
      <c r="AE438" s="3"/>
      <c r="AF438" s="3"/>
      <c r="AG438" s="11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112"/>
      <c r="B439" s="113"/>
      <c r="C439" s="7"/>
      <c r="D439" s="86"/>
      <c r="E439" s="84"/>
      <c r="F439" s="14"/>
      <c r="G439" s="14"/>
      <c r="H439" s="14"/>
      <c r="I439" s="14"/>
      <c r="J439" s="13"/>
      <c r="K439" s="33"/>
      <c r="L439" s="2"/>
      <c r="M439" s="17"/>
      <c r="N439" s="12"/>
      <c r="O439" s="12"/>
      <c r="P439" s="17"/>
      <c r="Q439" s="14"/>
      <c r="R439" s="21"/>
      <c r="S439" s="14"/>
      <c r="T439" s="4"/>
      <c r="U439" s="33"/>
      <c r="V439" s="33"/>
      <c r="W439" s="3"/>
      <c r="X439" s="139">
        <f>[2]Plan1!$A521</f>
        <v>52172</v>
      </c>
      <c r="AA439" s="1"/>
      <c r="AB439" s="3"/>
      <c r="AC439" s="3"/>
      <c r="AD439" s="3"/>
      <c r="AE439" s="3"/>
      <c r="AF439" s="3"/>
      <c r="AG439" s="11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112"/>
      <c r="B440" s="113"/>
      <c r="C440" s="7"/>
      <c r="D440" s="86"/>
      <c r="E440" s="84"/>
      <c r="F440" s="14"/>
      <c r="G440" s="14"/>
      <c r="H440" s="14"/>
      <c r="I440" s="14"/>
      <c r="J440" s="13"/>
      <c r="K440" s="33"/>
      <c r="L440" s="2"/>
      <c r="M440" s="17"/>
      <c r="N440" s="12"/>
      <c r="O440" s="12"/>
      <c r="P440" s="17"/>
      <c r="Q440" s="14"/>
      <c r="R440" s="21"/>
      <c r="S440" s="14"/>
      <c r="T440" s="4"/>
      <c r="U440" s="33"/>
      <c r="V440" s="33"/>
      <c r="W440" s="3"/>
      <c r="X440" s="139">
        <f>[2]Plan1!$A522</f>
        <v>52185</v>
      </c>
      <c r="AA440" s="1"/>
      <c r="AB440" s="3"/>
      <c r="AC440" s="3"/>
      <c r="AD440" s="3"/>
      <c r="AE440" s="3"/>
      <c r="AF440" s="3"/>
      <c r="AG440" s="11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112"/>
      <c r="B441" s="113"/>
      <c r="C441" s="7"/>
      <c r="D441" s="86"/>
      <c r="E441" s="84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3"/>
      <c r="W441" s="3"/>
      <c r="X441" s="139">
        <f>[2]Plan1!$A523</f>
        <v>52190</v>
      </c>
      <c r="AA441" s="1"/>
      <c r="AB441" s="3"/>
      <c r="AC441" s="3"/>
      <c r="AD441" s="3"/>
      <c r="AE441" s="3"/>
      <c r="AF441" s="3"/>
      <c r="AG441" s="11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112"/>
      <c r="B442" s="113"/>
      <c r="C442" s="7"/>
      <c r="D442" s="86"/>
      <c r="E442" s="84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3"/>
      <c r="W442" s="3"/>
      <c r="X442" s="139">
        <f>[2]Plan1!$A524</f>
        <v>52225</v>
      </c>
      <c r="AA442" s="1"/>
      <c r="AB442" s="3"/>
      <c r="AC442" s="3"/>
      <c r="AD442" s="3"/>
      <c r="AE442" s="3"/>
      <c r="AF442" s="3"/>
      <c r="AG442" s="11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112"/>
      <c r="B443" s="113"/>
      <c r="C443" s="7"/>
      <c r="D443" s="86"/>
      <c r="E443" s="84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3"/>
      <c r="W443" s="3"/>
      <c r="X443" s="139">
        <f>[2]Plan1!$A525</f>
        <v>52232</v>
      </c>
      <c r="AA443" s="1"/>
      <c r="AB443" s="3"/>
      <c r="AC443" s="3"/>
      <c r="AD443" s="3"/>
      <c r="AE443" s="3"/>
      <c r="AF443" s="3"/>
      <c r="AG443" s="11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112"/>
      <c r="B444" s="113"/>
      <c r="C444" s="7"/>
      <c r="D444" s="86"/>
      <c r="E444" s="84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3"/>
      <c r="W444" s="3"/>
      <c r="X444" s="139">
        <f>[2]Plan1!$A526</f>
        <v>52271</v>
      </c>
      <c r="AA444" s="1"/>
      <c r="AB444" s="3"/>
      <c r="AC444" s="3"/>
      <c r="AD444" s="3"/>
      <c r="AE444" s="3"/>
      <c r="AF444" s="3"/>
      <c r="AG444" s="11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112"/>
      <c r="B445" s="113"/>
      <c r="C445" s="7"/>
      <c r="D445" s="86"/>
      <c r="E445" s="84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3"/>
      <c r="W445" s="3"/>
      <c r="X445" s="139">
        <f>[2]Plan1!$A527</f>
        <v>52272</v>
      </c>
      <c r="AA445" s="1"/>
      <c r="AB445" s="3"/>
      <c r="AC445" s="3"/>
      <c r="AD445" s="3"/>
      <c r="AE445" s="3"/>
      <c r="AF445" s="3"/>
      <c r="AG445" s="11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112"/>
      <c r="B446" s="113"/>
      <c r="C446" s="7"/>
      <c r="D446" s="86"/>
      <c r="E446" s="84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3"/>
      <c r="W446" s="3"/>
      <c r="X446" s="139">
        <f>[2]Plan1!$A528</f>
        <v>52317</v>
      </c>
      <c r="AA446" s="1"/>
      <c r="AB446" s="3"/>
      <c r="AC446" s="3"/>
      <c r="AD446" s="3"/>
      <c r="AE446" s="3"/>
      <c r="AF446" s="3"/>
      <c r="AG446" s="11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112"/>
      <c r="B447" s="113"/>
      <c r="C447" s="7"/>
      <c r="D447" s="86"/>
      <c r="E447" s="84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3"/>
      <c r="W447" s="3"/>
      <c r="X447" s="139">
        <f>[2]Plan1!$A529</f>
        <v>52342</v>
      </c>
      <c r="AA447" s="1"/>
      <c r="AB447" s="3"/>
      <c r="AC447" s="3"/>
      <c r="AD447" s="3"/>
      <c r="AE447" s="3"/>
      <c r="AF447" s="3"/>
      <c r="AG447" s="11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112"/>
      <c r="B448" s="113"/>
      <c r="C448" s="7"/>
      <c r="D448" s="86"/>
      <c r="E448" s="84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3"/>
      <c r="W448" s="3"/>
      <c r="X448" s="139">
        <f>[2]Plan1!$A530</f>
        <v>52352</v>
      </c>
      <c r="AA448" s="1"/>
      <c r="AB448" s="3"/>
      <c r="AC448" s="3"/>
      <c r="AD448" s="3"/>
      <c r="AE448" s="3"/>
      <c r="AF448" s="3"/>
      <c r="AG448" s="11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112"/>
      <c r="B449" s="113"/>
      <c r="C449" s="7"/>
      <c r="D449" s="86"/>
      <c r="E449" s="84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3"/>
      <c r="W449" s="3"/>
      <c r="X449" s="139">
        <f>[2]Plan1!$A531</f>
        <v>52379</v>
      </c>
      <c r="AA449" s="1"/>
      <c r="AB449" s="3"/>
      <c r="AC449" s="3"/>
      <c r="AD449" s="3"/>
      <c r="AE449" s="3"/>
      <c r="AF449" s="3"/>
      <c r="AG449" s="11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112"/>
      <c r="B450" s="113"/>
      <c r="C450" s="7"/>
      <c r="D450" s="86"/>
      <c r="E450" s="84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3"/>
      <c r="W450" s="3"/>
      <c r="X450" s="139">
        <f>[2]Plan1!$A532</f>
        <v>52481</v>
      </c>
      <c r="AA450" s="1"/>
      <c r="AB450" s="3"/>
      <c r="AC450" s="3"/>
      <c r="AD450" s="3"/>
      <c r="AE450" s="3"/>
      <c r="AF450" s="3"/>
      <c r="AG450" s="11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112"/>
      <c r="B451" s="113"/>
      <c r="C451" s="7"/>
      <c r="D451" s="86"/>
      <c r="E451" s="84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3"/>
      <c r="W451" s="3"/>
      <c r="X451" s="139">
        <f>[2]Plan1!$A533</f>
        <v>52516</v>
      </c>
      <c r="AA451" s="1"/>
      <c r="AB451" s="3"/>
      <c r="AC451" s="3"/>
      <c r="AD451" s="3"/>
      <c r="AE451" s="3"/>
      <c r="AF451" s="3"/>
      <c r="AG451" s="11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112"/>
      <c r="B452" s="113"/>
      <c r="C452" s="7"/>
      <c r="D452" s="86"/>
      <c r="E452" s="84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3"/>
      <c r="W452" s="3"/>
      <c r="X452" s="139">
        <f>[2]Plan1!$A534</f>
        <v>52537</v>
      </c>
      <c r="AA452" s="1"/>
      <c r="AB452" s="3"/>
      <c r="AC452" s="3"/>
      <c r="AD452" s="3"/>
      <c r="AE452" s="3"/>
      <c r="AF452" s="3"/>
      <c r="AG452" s="11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112"/>
      <c r="B453" s="113"/>
      <c r="C453" s="7"/>
      <c r="D453" s="86"/>
      <c r="E453" s="84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3"/>
      <c r="W453" s="3"/>
      <c r="X453" s="139">
        <f>[2]Plan1!$A535</f>
        <v>52550</v>
      </c>
      <c r="AA453" s="1"/>
      <c r="AB453" s="3"/>
      <c r="AC453" s="3"/>
      <c r="AD453" s="3"/>
      <c r="AE453" s="3"/>
      <c r="AF453" s="3"/>
      <c r="AG453" s="11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112"/>
      <c r="B454" s="113"/>
      <c r="C454" s="7"/>
      <c r="D454" s="86"/>
      <c r="E454" s="84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3"/>
      <c r="W454" s="3"/>
      <c r="X454" s="139">
        <f>[2]Plan1!$A536</f>
        <v>52555</v>
      </c>
      <c r="AA454" s="1"/>
      <c r="AB454" s="3"/>
      <c r="AC454" s="3"/>
      <c r="AD454" s="3"/>
      <c r="AE454" s="3"/>
      <c r="AF454" s="3"/>
      <c r="AG454" s="11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112"/>
      <c r="B455" s="113"/>
      <c r="C455" s="7"/>
      <c r="D455" s="86"/>
      <c r="E455" s="84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3"/>
      <c r="W455" s="3"/>
      <c r="X455" s="139">
        <f>[2]Plan1!$A537</f>
        <v>52590</v>
      </c>
      <c r="AA455" s="1"/>
      <c r="AB455" s="3"/>
      <c r="AC455" s="3"/>
      <c r="AD455" s="3"/>
      <c r="AE455" s="3"/>
      <c r="AF455" s="3"/>
      <c r="AG455" s="11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112"/>
      <c r="B456" s="113"/>
      <c r="C456" s="7"/>
      <c r="D456" s="86"/>
      <c r="E456" s="84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3"/>
      <c r="W456" s="3"/>
      <c r="X456" s="139">
        <f>[2]Plan1!$A538</f>
        <v>52597</v>
      </c>
      <c r="AA456" s="1"/>
      <c r="AB456" s="3"/>
      <c r="AC456" s="3"/>
      <c r="AD456" s="3"/>
      <c r="AE456" s="3"/>
      <c r="AF456" s="3"/>
      <c r="AG456" s="11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112"/>
      <c r="B457" s="113"/>
      <c r="C457" s="7"/>
      <c r="D457" s="86"/>
      <c r="E457" s="84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3"/>
      <c r="W457" s="3"/>
      <c r="X457" s="139">
        <f>[2]Plan1!$A539</f>
        <v>52656</v>
      </c>
      <c r="AA457" s="1"/>
      <c r="AB457" s="3"/>
      <c r="AC457" s="3"/>
      <c r="AD457" s="3"/>
      <c r="AE457" s="3"/>
      <c r="AF457" s="3"/>
      <c r="AG457" s="11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112"/>
      <c r="B458" s="113"/>
      <c r="C458" s="7"/>
      <c r="D458" s="86"/>
      <c r="E458" s="84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3"/>
      <c r="W458" s="3"/>
      <c r="X458" s="139">
        <f>[2]Plan1!$A540</f>
        <v>52657</v>
      </c>
      <c r="AA458" s="1"/>
      <c r="AB458" s="3"/>
      <c r="AC458" s="3"/>
      <c r="AD458" s="3"/>
      <c r="AE458" s="3"/>
      <c r="AF458" s="3"/>
      <c r="AG458" s="11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112"/>
      <c r="B459" s="113"/>
      <c r="C459" s="7"/>
      <c r="D459" s="86"/>
      <c r="E459" s="84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3"/>
      <c r="W459" s="3"/>
      <c r="X459" s="139">
        <f>[2]Plan1!$A541</f>
        <v>52702</v>
      </c>
      <c r="AA459" s="1"/>
      <c r="AB459" s="3"/>
      <c r="AC459" s="3"/>
      <c r="AD459" s="3"/>
      <c r="AE459" s="3"/>
      <c r="AF459" s="3"/>
      <c r="AG459" s="11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112"/>
      <c r="B460" s="113"/>
      <c r="C460" s="7"/>
      <c r="D460" s="86"/>
      <c r="E460" s="84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3"/>
      <c r="W460" s="3"/>
      <c r="X460" s="139">
        <f>[2]Plan1!$A542</f>
        <v>52708</v>
      </c>
      <c r="AA460" s="1"/>
      <c r="AB460" s="3"/>
      <c r="AC460" s="3"/>
      <c r="AD460" s="3"/>
      <c r="AE460" s="3"/>
      <c r="AF460" s="3"/>
      <c r="AG460" s="11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112"/>
      <c r="B461" s="113"/>
      <c r="C461" s="7"/>
      <c r="D461" s="86"/>
      <c r="E461" s="84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3"/>
      <c r="W461" s="3"/>
      <c r="X461" s="139">
        <f>[2]Plan1!$A543</f>
        <v>52718</v>
      </c>
      <c r="AA461" s="1"/>
      <c r="AB461" s="3"/>
      <c r="AC461" s="3"/>
      <c r="AD461" s="3"/>
      <c r="AE461" s="3"/>
      <c r="AF461" s="3"/>
      <c r="AG461" s="11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112"/>
      <c r="B462" s="113"/>
      <c r="C462" s="7"/>
      <c r="D462" s="86"/>
      <c r="E462" s="84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3"/>
      <c r="W462" s="3"/>
      <c r="X462" s="139">
        <f>[2]Plan1!$A544</f>
        <v>52764</v>
      </c>
      <c r="AA462" s="1"/>
      <c r="AB462" s="3"/>
      <c r="AC462" s="3"/>
      <c r="AD462" s="3"/>
      <c r="AE462" s="3"/>
      <c r="AF462" s="3"/>
      <c r="AG462" s="11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112"/>
      <c r="B463" s="113"/>
      <c r="C463" s="7"/>
      <c r="D463" s="86"/>
      <c r="E463" s="84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3"/>
      <c r="W463" s="3"/>
      <c r="X463" s="139">
        <f>[2]Plan1!$A545</f>
        <v>52847</v>
      </c>
      <c r="AA463" s="1"/>
      <c r="AB463" s="3"/>
      <c r="AC463" s="3"/>
      <c r="AD463" s="3"/>
      <c r="AE463" s="3"/>
      <c r="AF463" s="3"/>
      <c r="AG463" s="11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112"/>
      <c r="B464" s="113"/>
      <c r="C464" s="7"/>
      <c r="D464" s="86"/>
      <c r="E464" s="84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3"/>
      <c r="W464" s="3"/>
      <c r="X464" s="139">
        <f>[2]Plan1!$A546</f>
        <v>52882</v>
      </c>
      <c r="AA464" s="1"/>
      <c r="AB464" s="3"/>
      <c r="AC464" s="3"/>
      <c r="AD464" s="3"/>
      <c r="AE464" s="3"/>
      <c r="AF464" s="3"/>
      <c r="AG464" s="11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112"/>
      <c r="B465" s="113"/>
      <c r="C465" s="7"/>
      <c r="D465" s="86"/>
      <c r="E465" s="84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3"/>
      <c r="W465" s="3"/>
      <c r="X465" s="139">
        <f>[2]Plan1!$A547</f>
        <v>52903</v>
      </c>
      <c r="AA465" s="1"/>
      <c r="AB465" s="3"/>
      <c r="AC465" s="3"/>
      <c r="AD465" s="3"/>
      <c r="AE465" s="3"/>
      <c r="AF465" s="3"/>
      <c r="AG465" s="11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112"/>
      <c r="B466" s="113"/>
      <c r="C466" s="7"/>
      <c r="D466" s="86"/>
      <c r="E466" s="84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3"/>
      <c r="W466" s="3"/>
      <c r="X466" s="139">
        <f>[2]Plan1!$A548</f>
        <v>52916</v>
      </c>
      <c r="AA466" s="1"/>
      <c r="AB466" s="3"/>
      <c r="AC466" s="3"/>
      <c r="AD466" s="3"/>
      <c r="AE466" s="3"/>
      <c r="AF466" s="3"/>
      <c r="AG466" s="11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112"/>
      <c r="B467" s="113"/>
      <c r="C467" s="7"/>
      <c r="D467" s="86"/>
      <c r="E467" s="84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3"/>
      <c r="W467" s="3"/>
      <c r="X467" s="139">
        <f>[2]Plan1!$A549</f>
        <v>52921</v>
      </c>
      <c r="AA467" s="1"/>
      <c r="AB467" s="3"/>
      <c r="AC467" s="3"/>
      <c r="AD467" s="3"/>
      <c r="AE467" s="3"/>
      <c r="AF467" s="3"/>
      <c r="AG467" s="11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112"/>
      <c r="B468" s="113"/>
      <c r="C468" s="7"/>
      <c r="D468" s="86"/>
      <c r="E468" s="84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3"/>
      <c r="W468" s="3"/>
      <c r="X468" s="139">
        <f>[2]Plan1!$A550</f>
        <v>52956</v>
      </c>
      <c r="AA468" s="1"/>
      <c r="AB468" s="3"/>
      <c r="AC468" s="3"/>
      <c r="AD468" s="3"/>
      <c r="AE468" s="3"/>
      <c r="AF468" s="3"/>
      <c r="AG468" s="11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112"/>
      <c r="B469" s="113"/>
      <c r="C469" s="7"/>
      <c r="D469" s="86"/>
      <c r="E469" s="84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3"/>
      <c r="W469" s="3"/>
      <c r="X469" s="139">
        <f>[2]Plan1!$A551</f>
        <v>52963</v>
      </c>
      <c r="AA469" s="1"/>
      <c r="AB469" s="3"/>
      <c r="AC469" s="3"/>
      <c r="AD469" s="3"/>
      <c r="AE469" s="3"/>
      <c r="AF469" s="3"/>
      <c r="AG469" s="11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112"/>
      <c r="B470" s="113"/>
      <c r="C470" s="7"/>
      <c r="D470" s="86"/>
      <c r="E470" s="84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3"/>
      <c r="W470" s="3"/>
      <c r="X470" s="139">
        <f>[2]Plan1!$A552</f>
        <v>53013</v>
      </c>
      <c r="AA470" s="1"/>
      <c r="AB470" s="3"/>
      <c r="AC470" s="3"/>
      <c r="AD470" s="3"/>
      <c r="AE470" s="3"/>
      <c r="AF470" s="3"/>
      <c r="AG470" s="11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112"/>
      <c r="B471" s="113"/>
      <c r="C471" s="7"/>
      <c r="D471" s="86"/>
      <c r="E471" s="84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3"/>
      <c r="W471" s="3"/>
      <c r="X471" s="139">
        <f>[2]Plan1!$A553</f>
        <v>53014</v>
      </c>
      <c r="AA471" s="1"/>
      <c r="AB471" s="3"/>
      <c r="AC471" s="3"/>
      <c r="AD471" s="3"/>
      <c r="AE471" s="3"/>
      <c r="AF471" s="3"/>
      <c r="AG471" s="11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112"/>
      <c r="B472" s="113"/>
      <c r="C472" s="7"/>
      <c r="D472" s="86"/>
      <c r="E472" s="84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3"/>
      <c r="W472" s="3"/>
      <c r="X472" s="139">
        <f>[2]Plan1!$A554</f>
        <v>53059</v>
      </c>
      <c r="AA472" s="1"/>
      <c r="AB472" s="3"/>
      <c r="AC472" s="3"/>
      <c r="AD472" s="3"/>
      <c r="AE472" s="3"/>
      <c r="AF472" s="3"/>
      <c r="AG472" s="11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112"/>
      <c r="B473" s="113"/>
      <c r="C473" s="7"/>
      <c r="D473" s="86"/>
      <c r="E473" s="84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3"/>
      <c r="W473" s="3"/>
      <c r="X473" s="139">
        <f>[2]Plan1!$A555</f>
        <v>53073</v>
      </c>
      <c r="AA473" s="1"/>
      <c r="AB473" s="3"/>
      <c r="AC473" s="3"/>
      <c r="AD473" s="3"/>
      <c r="AE473" s="3"/>
      <c r="AF473" s="3"/>
      <c r="AG473" s="11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112"/>
      <c r="B474" s="113"/>
      <c r="C474" s="7"/>
      <c r="D474" s="86"/>
      <c r="E474" s="84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3"/>
      <c r="W474" s="3"/>
      <c r="X474" s="139">
        <f>[2]Plan1!$A556</f>
        <v>53083</v>
      </c>
      <c r="AA474" s="1"/>
      <c r="AB474" s="3"/>
      <c r="AC474" s="3"/>
      <c r="AD474" s="3"/>
      <c r="AE474" s="3"/>
      <c r="AF474" s="3"/>
      <c r="AG474" s="11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112"/>
      <c r="B475" s="113"/>
      <c r="C475" s="7"/>
      <c r="D475" s="86"/>
      <c r="E475" s="84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3"/>
      <c r="W475" s="3"/>
      <c r="X475" s="139">
        <f>[2]Plan1!$A557</f>
        <v>53121</v>
      </c>
      <c r="AA475" s="1"/>
      <c r="AB475" s="3"/>
      <c r="AC475" s="3"/>
      <c r="AD475" s="3"/>
      <c r="AE475" s="3"/>
      <c r="AF475" s="3"/>
      <c r="AG475" s="11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112"/>
      <c r="B476" s="113"/>
      <c r="C476" s="7"/>
      <c r="D476" s="86"/>
      <c r="E476" s="84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3"/>
      <c r="W476" s="3"/>
      <c r="X476" s="139">
        <f>[2]Plan1!$A558</f>
        <v>53212</v>
      </c>
      <c r="AA476" s="1"/>
      <c r="AB476" s="3"/>
      <c r="AC476" s="3"/>
      <c r="AD476" s="3"/>
      <c r="AE476" s="3"/>
      <c r="AF476" s="3"/>
      <c r="AG476" s="11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112"/>
      <c r="B477" s="113"/>
      <c r="C477" s="7"/>
      <c r="D477" s="86"/>
      <c r="E477" s="84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3"/>
      <c r="W477" s="3"/>
      <c r="X477" s="139">
        <f>[2]Plan1!$A559</f>
        <v>53247</v>
      </c>
      <c r="AA477" s="1"/>
      <c r="AB477" s="3"/>
      <c r="AC477" s="3"/>
      <c r="AD477" s="3"/>
      <c r="AE477" s="3"/>
      <c r="AF477" s="3"/>
      <c r="AG477" s="11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112"/>
      <c r="B478" s="113"/>
      <c r="C478" s="7"/>
      <c r="D478" s="86"/>
      <c r="E478" s="84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3"/>
      <c r="W478" s="3"/>
      <c r="X478" s="139">
        <f>[2]Plan1!$A560</f>
        <v>53268</v>
      </c>
      <c r="AA478" s="1"/>
      <c r="AB478" s="3"/>
      <c r="AC478" s="3"/>
      <c r="AD478" s="3"/>
      <c r="AE478" s="3"/>
      <c r="AF478" s="3"/>
      <c r="AG478" s="11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112"/>
      <c r="B479" s="113"/>
      <c r="C479" s="7"/>
      <c r="D479" s="86"/>
      <c r="E479" s="84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3"/>
      <c r="W479" s="3"/>
      <c r="X479" s="139">
        <f>[2]Plan1!$A561</f>
        <v>53281</v>
      </c>
      <c r="AA479" s="1"/>
      <c r="AB479" s="3"/>
      <c r="AC479" s="3"/>
      <c r="AD479" s="3"/>
      <c r="AE479" s="3"/>
      <c r="AF479" s="3"/>
      <c r="AG479" s="11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112"/>
      <c r="B480" s="113"/>
      <c r="C480" s="7"/>
      <c r="D480" s="86"/>
      <c r="E480" s="84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3"/>
      <c r="W480" s="3"/>
      <c r="X480" s="139">
        <f>[2]Plan1!$A562</f>
        <v>53286</v>
      </c>
      <c r="AA480" s="1"/>
      <c r="AB480" s="3"/>
      <c r="AC480" s="3"/>
      <c r="AD480" s="3"/>
      <c r="AE480" s="3"/>
      <c r="AF480" s="3"/>
      <c r="AG480" s="11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112"/>
      <c r="B481" s="113"/>
      <c r="C481" s="7"/>
      <c r="D481" s="86"/>
      <c r="E481" s="84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3"/>
      <c r="W481" s="3"/>
      <c r="X481" s="139">
        <f>[2]Plan1!$A563</f>
        <v>53321</v>
      </c>
      <c r="AA481" s="1"/>
      <c r="AB481" s="3"/>
      <c r="AC481" s="3"/>
      <c r="AD481" s="3"/>
      <c r="AE481" s="3"/>
      <c r="AF481" s="3"/>
      <c r="AG481" s="11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112"/>
      <c r="B482" s="113"/>
      <c r="C482" s="7"/>
      <c r="D482" s="86"/>
      <c r="E482" s="84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3"/>
      <c r="W482" s="3"/>
      <c r="X482" s="139">
        <f>[2]Plan1!$A564</f>
        <v>53328</v>
      </c>
      <c r="AA482" s="1"/>
      <c r="AB482" s="3"/>
      <c r="AC482" s="3"/>
      <c r="AD482" s="3"/>
      <c r="AE482" s="3"/>
      <c r="AF482" s="3"/>
      <c r="AG482" s="11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112"/>
      <c r="B483" s="113"/>
      <c r="C483" s="7"/>
      <c r="D483" s="86"/>
      <c r="E483" s="84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3"/>
      <c r="W483" s="3"/>
      <c r="X483" s="139">
        <f>[2]Plan1!$A565</f>
        <v>53363</v>
      </c>
      <c r="AA483" s="1"/>
      <c r="AB483" s="3"/>
      <c r="AC483" s="3"/>
      <c r="AD483" s="3"/>
      <c r="AE483" s="3"/>
      <c r="AF483" s="3"/>
      <c r="AG483" s="11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112"/>
      <c r="B484" s="113"/>
      <c r="C484" s="7"/>
      <c r="D484" s="86"/>
      <c r="E484" s="84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3"/>
      <c r="W484" s="3"/>
      <c r="AA484" s="1"/>
      <c r="AB484" s="3"/>
      <c r="AC484" s="3"/>
      <c r="AD484" s="3"/>
      <c r="AE484" s="3"/>
      <c r="AF484" s="3"/>
      <c r="AG484" s="11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112"/>
      <c r="B485" s="113"/>
      <c r="C485" s="7"/>
      <c r="D485" s="86"/>
      <c r="E485" s="84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3"/>
      <c r="W485" s="3"/>
      <c r="AA485" s="25"/>
      <c r="AB485" s="22"/>
      <c r="AC485" s="22"/>
      <c r="AD485" s="22"/>
      <c r="AE485" s="22"/>
      <c r="AF485" s="3"/>
      <c r="AG485" s="11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112"/>
      <c r="B486" s="113"/>
      <c r="C486" s="7"/>
      <c r="D486" s="86"/>
      <c r="E486" s="84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3"/>
      <c r="W486" s="3"/>
      <c r="AA486" s="25"/>
      <c r="AB486" s="22"/>
      <c r="AC486" s="22"/>
      <c r="AD486" s="22"/>
      <c r="AE486" s="22"/>
      <c r="AF486" s="3"/>
      <c r="AG486" s="11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112"/>
      <c r="B487" s="113"/>
      <c r="C487" s="7"/>
      <c r="D487" s="86"/>
      <c r="E487" s="84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3"/>
      <c r="W487" s="3"/>
      <c r="AA487" s="1"/>
      <c r="AB487" s="3"/>
      <c r="AC487" s="3"/>
      <c r="AD487" s="3"/>
      <c r="AE487" s="3"/>
      <c r="AF487" s="3"/>
      <c r="AG487" s="11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112"/>
      <c r="B488" s="113"/>
      <c r="C488" s="7"/>
      <c r="D488" s="86"/>
      <c r="E488" s="84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3"/>
      <c r="W488" s="3"/>
      <c r="AA488" s="1"/>
      <c r="AB488" s="3"/>
      <c r="AC488" s="3"/>
      <c r="AD488" s="3"/>
      <c r="AE488" s="3"/>
      <c r="AF488" s="3"/>
      <c r="AG488" s="11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112"/>
      <c r="B489" s="113"/>
      <c r="C489" s="7"/>
      <c r="D489" s="86"/>
      <c r="E489" s="84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3"/>
      <c r="W489" s="3"/>
      <c r="AA489" s="1"/>
      <c r="AB489" s="3"/>
      <c r="AC489" s="3"/>
      <c r="AD489" s="3"/>
      <c r="AE489" s="3"/>
      <c r="AF489" s="3"/>
      <c r="AG489" s="11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112"/>
      <c r="B490" s="113"/>
      <c r="C490" s="7"/>
      <c r="D490" s="86"/>
      <c r="E490" s="84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3"/>
      <c r="W490" s="3"/>
      <c r="AA490" s="1"/>
      <c r="AB490" s="3"/>
      <c r="AC490" s="3"/>
      <c r="AD490" s="3"/>
      <c r="AE490" s="3"/>
      <c r="AF490" s="3"/>
      <c r="AG490" s="11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112"/>
      <c r="B491" s="113"/>
      <c r="C491" s="7"/>
      <c r="D491" s="86"/>
      <c r="E491" s="84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3"/>
      <c r="W491" s="3"/>
      <c r="AA491" s="1"/>
      <c r="AB491" s="3"/>
      <c r="AC491" s="3"/>
      <c r="AD491" s="3"/>
      <c r="AE491" s="3"/>
      <c r="AF491" s="3"/>
      <c r="AG491" s="11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112"/>
      <c r="B492" s="113"/>
      <c r="C492" s="7"/>
      <c r="D492" s="86"/>
      <c r="E492" s="84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3"/>
      <c r="W492" s="3"/>
      <c r="AA492" s="1"/>
      <c r="AB492" s="3"/>
      <c r="AC492" s="3"/>
      <c r="AD492" s="3"/>
      <c r="AE492" s="3"/>
      <c r="AF492" s="3"/>
      <c r="AG492" s="11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112"/>
      <c r="B493" s="113"/>
      <c r="C493" s="7"/>
      <c r="D493" s="86"/>
      <c r="E493" s="84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3"/>
      <c r="W493" s="3"/>
      <c r="AA493" s="1"/>
      <c r="AB493" s="3"/>
      <c r="AC493" s="3"/>
      <c r="AD493" s="3"/>
      <c r="AE493" s="3"/>
      <c r="AF493" s="3"/>
      <c r="AG493" s="11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112"/>
      <c r="B494" s="113"/>
      <c r="C494" s="7"/>
      <c r="D494" s="86"/>
      <c r="E494" s="84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3"/>
      <c r="W494" s="3"/>
      <c r="AA494" s="1"/>
      <c r="AB494" s="3"/>
      <c r="AC494" s="3"/>
      <c r="AD494" s="3"/>
      <c r="AE494" s="3"/>
      <c r="AF494" s="3"/>
      <c r="AG494" s="11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112"/>
      <c r="B495" s="113"/>
      <c r="C495" s="7"/>
      <c r="D495" s="86"/>
      <c r="E495" s="84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3"/>
      <c r="W495" s="3"/>
      <c r="AA495" s="1"/>
      <c r="AB495" s="3"/>
      <c r="AC495" s="3"/>
      <c r="AD495" s="3"/>
      <c r="AE495" s="3"/>
      <c r="AF495" s="3"/>
      <c r="AG495" s="11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112"/>
      <c r="B496" s="113"/>
      <c r="C496" s="7"/>
      <c r="D496" s="86"/>
      <c r="E496" s="84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3"/>
      <c r="W496" s="3"/>
      <c r="AA496" s="1"/>
      <c r="AB496" s="3"/>
      <c r="AC496" s="3"/>
      <c r="AD496" s="3"/>
      <c r="AE496" s="3"/>
      <c r="AF496" s="3"/>
      <c r="AG496" s="11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112"/>
      <c r="B497" s="113"/>
      <c r="C497" s="7"/>
      <c r="D497" s="86"/>
      <c r="E497" s="84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3"/>
      <c r="W497" s="3"/>
      <c r="AA497" s="1"/>
      <c r="AB497" s="3"/>
      <c r="AC497" s="3"/>
      <c r="AD497" s="3"/>
      <c r="AE497" s="3"/>
      <c r="AF497" s="3"/>
      <c r="AG497" s="11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112"/>
      <c r="B498" s="113"/>
      <c r="C498" s="7"/>
      <c r="D498" s="86"/>
      <c r="E498" s="84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3"/>
      <c r="W498" s="3"/>
      <c r="AA498" s="1"/>
      <c r="AB498" s="3"/>
      <c r="AC498" s="3"/>
      <c r="AD498" s="3"/>
      <c r="AE498" s="3"/>
      <c r="AF498" s="3"/>
      <c r="AG498" s="11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112"/>
      <c r="B499" s="113"/>
      <c r="C499" s="7"/>
      <c r="D499" s="86"/>
      <c r="E499" s="84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3"/>
      <c r="W499" s="3"/>
      <c r="AA499" s="1"/>
      <c r="AB499" s="3"/>
      <c r="AC499" s="3"/>
      <c r="AD499" s="3"/>
      <c r="AE499" s="3"/>
      <c r="AF499" s="3"/>
      <c r="AG499" s="11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112"/>
      <c r="B500" s="113"/>
      <c r="C500" s="7"/>
      <c r="D500" s="86"/>
      <c r="E500" s="84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3"/>
      <c r="W500" s="3"/>
      <c r="AA500" s="1"/>
      <c r="AB500" s="3"/>
      <c r="AC500" s="3"/>
      <c r="AD500" s="3"/>
      <c r="AE500" s="3"/>
      <c r="AF500" s="3"/>
      <c r="AG500" s="11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112"/>
      <c r="B501" s="113"/>
      <c r="C501" s="7"/>
      <c r="D501" s="86"/>
      <c r="E501" s="84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3"/>
      <c r="W501" s="3"/>
      <c r="AA501" s="1"/>
      <c r="AB501" s="3"/>
      <c r="AC501" s="3"/>
      <c r="AD501" s="3"/>
      <c r="AE501" s="3"/>
      <c r="AF501" s="3"/>
      <c r="AG501" s="11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112"/>
      <c r="B502" s="113"/>
      <c r="C502" s="7"/>
      <c r="D502" s="86"/>
      <c r="E502" s="84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3"/>
      <c r="W502" s="3"/>
      <c r="AA502" s="1"/>
      <c r="AB502" s="3"/>
      <c r="AC502" s="3"/>
      <c r="AD502" s="3"/>
      <c r="AE502" s="3"/>
      <c r="AF502" s="3"/>
      <c r="AG502" s="11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112"/>
      <c r="B503" s="113"/>
      <c r="C503" s="7"/>
      <c r="D503" s="86"/>
      <c r="E503" s="84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3"/>
      <c r="W503" s="3"/>
      <c r="AA503" s="1"/>
      <c r="AB503" s="3"/>
      <c r="AC503" s="3"/>
      <c r="AD503" s="3"/>
      <c r="AE503" s="3"/>
      <c r="AF503" s="3"/>
      <c r="AG503" s="11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112"/>
      <c r="B504" s="113"/>
      <c r="C504" s="7"/>
      <c r="D504" s="86"/>
      <c r="E504" s="84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3"/>
      <c r="W504" s="3"/>
      <c r="AA504" s="1"/>
      <c r="AB504" s="3"/>
      <c r="AC504" s="3"/>
      <c r="AD504" s="3"/>
      <c r="AE504" s="3"/>
      <c r="AF504" s="3"/>
      <c r="AG504" s="11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112"/>
      <c r="B505" s="113"/>
      <c r="C505" s="7"/>
      <c r="D505" s="86"/>
      <c r="E505" s="84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3"/>
      <c r="W505" s="3"/>
      <c r="AA505" s="1"/>
      <c r="AB505" s="3"/>
      <c r="AC505" s="3"/>
      <c r="AD505" s="3"/>
      <c r="AE505" s="3"/>
      <c r="AF505" s="3"/>
      <c r="AG505" s="11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112"/>
      <c r="B506" s="113"/>
      <c r="C506" s="7"/>
      <c r="D506" s="86"/>
      <c r="E506" s="84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3"/>
      <c r="W506" s="3"/>
      <c r="AA506" s="1"/>
      <c r="AB506" s="3"/>
      <c r="AC506" s="3"/>
      <c r="AD506" s="3"/>
      <c r="AE506" s="3"/>
      <c r="AF506" s="3"/>
      <c r="AG506" s="11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112"/>
      <c r="B507" s="113"/>
      <c r="C507" s="7"/>
      <c r="D507" s="86"/>
      <c r="E507" s="84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3"/>
      <c r="W507" s="3"/>
      <c r="AA507" s="1"/>
      <c r="AB507" s="3"/>
      <c r="AC507" s="3"/>
      <c r="AD507" s="3"/>
      <c r="AE507" s="3"/>
      <c r="AF507" s="3"/>
      <c r="AG507" s="11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112"/>
      <c r="B508" s="113"/>
      <c r="C508" s="7"/>
      <c r="D508" s="86"/>
      <c r="E508" s="84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3"/>
      <c r="W508" s="3"/>
      <c r="AA508" s="1"/>
      <c r="AB508" s="3"/>
      <c r="AC508" s="3"/>
      <c r="AD508" s="3"/>
      <c r="AE508" s="3"/>
      <c r="AF508" s="3"/>
      <c r="AG508" s="11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112"/>
      <c r="B509" s="113"/>
      <c r="C509" s="7"/>
      <c r="D509" s="86"/>
      <c r="E509" s="84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3"/>
      <c r="W509" s="3"/>
      <c r="AA509" s="1"/>
      <c r="AB509" s="3"/>
      <c r="AC509" s="3"/>
      <c r="AD509" s="3"/>
      <c r="AE509" s="3"/>
      <c r="AF509" s="3"/>
      <c r="AG509" s="11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112"/>
      <c r="B510" s="113"/>
      <c r="C510" s="7"/>
      <c r="D510" s="86"/>
      <c r="E510" s="84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3"/>
      <c r="W510" s="3"/>
      <c r="AA510" s="1"/>
      <c r="AB510" s="3"/>
      <c r="AC510" s="3"/>
      <c r="AD510" s="3"/>
      <c r="AE510" s="3"/>
      <c r="AF510" s="3"/>
      <c r="AG510" s="11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112"/>
      <c r="B511" s="113"/>
      <c r="C511" s="7"/>
      <c r="D511" s="86"/>
      <c r="E511" s="84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3"/>
      <c r="W511" s="3"/>
      <c r="AA511" s="1"/>
      <c r="AB511" s="3"/>
      <c r="AC511" s="3"/>
      <c r="AD511" s="3"/>
      <c r="AE511" s="3"/>
      <c r="AF511" s="3"/>
      <c r="AG511" s="11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112"/>
      <c r="B512" s="113"/>
      <c r="C512" s="7"/>
      <c r="D512" s="86"/>
      <c r="E512" s="84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3"/>
      <c r="W512" s="3"/>
      <c r="AA512" s="1"/>
      <c r="AB512" s="3"/>
      <c r="AC512" s="3"/>
      <c r="AD512" s="3"/>
      <c r="AE512" s="3"/>
      <c r="AF512" s="3"/>
      <c r="AG512" s="11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112"/>
      <c r="B513" s="113"/>
      <c r="C513" s="7"/>
      <c r="D513" s="86"/>
      <c r="E513" s="84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3"/>
      <c r="W513" s="3"/>
      <c r="AA513" s="1"/>
      <c r="AB513" s="3"/>
      <c r="AC513" s="3"/>
      <c r="AD513" s="3"/>
      <c r="AE513" s="3"/>
      <c r="AF513" s="3"/>
      <c r="AG513" s="11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112"/>
      <c r="B514" s="113"/>
      <c r="C514" s="7"/>
      <c r="D514" s="86"/>
      <c r="E514" s="84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3"/>
      <c r="W514" s="3"/>
      <c r="AA514" s="1"/>
      <c r="AB514" s="3"/>
      <c r="AC514" s="3"/>
      <c r="AD514" s="3"/>
      <c r="AE514" s="3"/>
      <c r="AF514" s="3"/>
      <c r="AG514" s="11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112"/>
      <c r="B515" s="113"/>
      <c r="C515" s="7"/>
      <c r="D515" s="86"/>
      <c r="E515" s="84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3"/>
      <c r="W515" s="3"/>
      <c r="AA515" s="1"/>
      <c r="AB515" s="3"/>
      <c r="AC515" s="3"/>
      <c r="AD515" s="3"/>
      <c r="AE515" s="3"/>
      <c r="AF515" s="3"/>
      <c r="AG515" s="11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112"/>
      <c r="B516" s="113"/>
      <c r="C516" s="7"/>
      <c r="D516" s="86"/>
      <c r="E516" s="84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3"/>
      <c r="W516" s="3"/>
      <c r="AA516" s="1"/>
      <c r="AB516" s="3"/>
      <c r="AC516" s="3"/>
      <c r="AD516" s="3"/>
      <c r="AE516" s="3"/>
      <c r="AF516" s="3"/>
      <c r="AG516" s="11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112"/>
      <c r="B517" s="113"/>
      <c r="C517" s="7"/>
      <c r="D517" s="86"/>
      <c r="E517" s="8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3"/>
      <c r="W517" s="3"/>
      <c r="AA517" s="1"/>
      <c r="AB517" s="3"/>
      <c r="AC517" s="3"/>
      <c r="AD517" s="3"/>
      <c r="AE517" s="3"/>
      <c r="AF517" s="3"/>
      <c r="AG517" s="11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112"/>
      <c r="B518" s="113"/>
      <c r="C518" s="7"/>
      <c r="D518" s="86"/>
      <c r="E518" s="8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3"/>
      <c r="W518" s="3"/>
      <c r="AA518" s="1"/>
      <c r="AB518" s="3"/>
      <c r="AC518" s="3"/>
      <c r="AD518" s="3"/>
      <c r="AE518" s="3"/>
      <c r="AF518" s="3"/>
      <c r="AG518" s="11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112"/>
      <c r="B519" s="113"/>
      <c r="C519" s="7"/>
      <c r="D519" s="86"/>
      <c r="E519" s="8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3"/>
      <c r="W519" s="3"/>
      <c r="AA519" s="1"/>
      <c r="AB519" s="3"/>
      <c r="AC519" s="3"/>
      <c r="AD519" s="3"/>
      <c r="AE519" s="3"/>
      <c r="AF519" s="3"/>
      <c r="AG519" s="11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112"/>
      <c r="B520" s="113"/>
      <c r="C520" s="7"/>
      <c r="D520" s="86"/>
      <c r="E520" s="8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3"/>
      <c r="W520" s="3"/>
      <c r="AA520" s="1"/>
      <c r="AB520" s="3"/>
      <c r="AC520" s="3"/>
      <c r="AD520" s="3"/>
      <c r="AE520" s="3"/>
      <c r="AF520" s="3"/>
      <c r="AG520" s="11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112"/>
      <c r="B521" s="113"/>
      <c r="C521" s="7"/>
      <c r="D521" s="86"/>
      <c r="E521" s="8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3"/>
      <c r="W521" s="3"/>
      <c r="AA521" s="1"/>
      <c r="AB521" s="3"/>
      <c r="AC521" s="3"/>
      <c r="AD521" s="3"/>
      <c r="AE521" s="3"/>
      <c r="AF521" s="3"/>
      <c r="AG521" s="11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112"/>
      <c r="B522" s="113"/>
      <c r="C522" s="7"/>
      <c r="D522" s="86"/>
      <c r="E522" s="8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3"/>
      <c r="W522" s="3"/>
      <c r="AA522" s="1"/>
      <c r="AB522" s="3"/>
      <c r="AC522" s="3"/>
      <c r="AD522" s="3"/>
      <c r="AE522" s="3"/>
      <c r="AF522" s="3"/>
      <c r="AG522" s="11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112"/>
      <c r="B523" s="113"/>
      <c r="C523" s="7"/>
      <c r="D523" s="86"/>
      <c r="E523" s="8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3"/>
      <c r="W523" s="3"/>
      <c r="AA523" s="1"/>
      <c r="AB523" s="3"/>
      <c r="AC523" s="3"/>
      <c r="AD523" s="3"/>
      <c r="AE523" s="3"/>
      <c r="AF523" s="3"/>
      <c r="AG523" s="11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112"/>
      <c r="B524" s="113"/>
      <c r="C524" s="7"/>
      <c r="D524" s="86"/>
      <c r="E524" s="8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3"/>
      <c r="W524" s="3"/>
      <c r="AA524" s="1"/>
      <c r="AB524" s="3"/>
      <c r="AC524" s="3"/>
      <c r="AD524" s="3"/>
      <c r="AE524" s="3"/>
      <c r="AF524" s="3"/>
      <c r="AG524" s="11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112"/>
      <c r="B525" s="113"/>
      <c r="C525" s="7"/>
      <c r="D525" s="86"/>
      <c r="E525" s="8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3"/>
      <c r="W525" s="3"/>
      <c r="AA525" s="1"/>
      <c r="AB525" s="3"/>
      <c r="AC525" s="3"/>
      <c r="AD525" s="3"/>
      <c r="AE525" s="3"/>
      <c r="AF525" s="3"/>
      <c r="AG525" s="11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112"/>
      <c r="B526" s="113"/>
      <c r="C526" s="7"/>
      <c r="D526" s="86"/>
      <c r="E526" s="8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3"/>
      <c r="W526" s="3"/>
      <c r="AA526" s="1"/>
      <c r="AB526" s="3"/>
      <c r="AC526" s="3"/>
      <c r="AD526" s="3"/>
      <c r="AE526" s="3"/>
      <c r="AF526" s="3"/>
      <c r="AG526" s="11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112"/>
      <c r="B527" s="113"/>
      <c r="C527" s="7"/>
      <c r="D527" s="86"/>
      <c r="E527" s="8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3"/>
      <c r="W527" s="3"/>
      <c r="AA527" s="1"/>
      <c r="AB527" s="3"/>
      <c r="AC527" s="3"/>
      <c r="AD527" s="3"/>
      <c r="AE527" s="3"/>
      <c r="AF527" s="3"/>
      <c r="AG527" s="11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112"/>
      <c r="B528" s="113"/>
      <c r="C528" s="7"/>
      <c r="D528" s="86"/>
      <c r="E528" s="8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3"/>
      <c r="W528" s="3"/>
      <c r="AA528" s="1"/>
      <c r="AB528" s="3"/>
      <c r="AC528" s="3"/>
      <c r="AD528" s="3"/>
      <c r="AE528" s="3"/>
      <c r="AF528" s="3"/>
      <c r="AG528" s="11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112"/>
      <c r="B529" s="113"/>
      <c r="C529" s="7"/>
      <c r="D529" s="86"/>
      <c r="E529" s="8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3"/>
      <c r="W529" s="3"/>
      <c r="AA529" s="1"/>
      <c r="AB529" s="3"/>
      <c r="AC529" s="3"/>
      <c r="AD529" s="3"/>
      <c r="AE529" s="3"/>
      <c r="AF529" s="3"/>
      <c r="AG529" s="11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112"/>
      <c r="B530" s="113"/>
      <c r="C530" s="7"/>
      <c r="D530" s="86"/>
      <c r="E530" s="8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3"/>
      <c r="W530" s="3"/>
      <c r="AA530" s="1"/>
      <c r="AB530" s="3"/>
      <c r="AC530" s="3"/>
      <c r="AD530" s="3"/>
      <c r="AE530" s="3"/>
      <c r="AF530" s="3"/>
      <c r="AG530" s="11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112"/>
      <c r="B531" s="113"/>
      <c r="C531" s="7"/>
      <c r="D531" s="86"/>
      <c r="E531" s="8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3"/>
      <c r="W531" s="3"/>
      <c r="AA531" s="1"/>
      <c r="AB531" s="3"/>
      <c r="AC531" s="3"/>
      <c r="AD531" s="3"/>
      <c r="AE531" s="3"/>
      <c r="AF531" s="3"/>
      <c r="AG531" s="11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112"/>
      <c r="B532" s="113"/>
      <c r="C532" s="7"/>
      <c r="D532" s="86"/>
      <c r="E532" s="8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3"/>
      <c r="W532" s="3"/>
      <c r="AA532" s="1"/>
      <c r="AB532" s="3"/>
      <c r="AC532" s="3"/>
      <c r="AD532" s="3"/>
      <c r="AE532" s="3"/>
      <c r="AF532" s="3"/>
      <c r="AG532" s="11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112"/>
      <c r="B533" s="113"/>
      <c r="C533" s="7"/>
      <c r="D533" s="86"/>
      <c r="E533" s="8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3"/>
      <c r="W533" s="3"/>
      <c r="AA533" s="1"/>
      <c r="AB533" s="3"/>
      <c r="AC533" s="3"/>
      <c r="AD533" s="3"/>
      <c r="AE533" s="3"/>
      <c r="AF533" s="3"/>
      <c r="AG533" s="11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112"/>
      <c r="B534" s="113"/>
      <c r="C534" s="7"/>
      <c r="D534" s="86"/>
      <c r="E534" s="8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3"/>
      <c r="W534" s="3"/>
      <c r="AA534" s="1"/>
      <c r="AB534" s="3"/>
      <c r="AC534" s="3"/>
      <c r="AD534" s="3"/>
      <c r="AE534" s="3"/>
      <c r="AF534" s="3"/>
      <c r="AG534" s="11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112"/>
      <c r="B535" s="113"/>
      <c r="C535" s="7"/>
      <c r="D535" s="86"/>
      <c r="E535" s="8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3"/>
      <c r="W535" s="3"/>
      <c r="AA535" s="1"/>
      <c r="AB535" s="3"/>
      <c r="AC535" s="3"/>
      <c r="AD535" s="3"/>
      <c r="AE535" s="3"/>
      <c r="AF535" s="3"/>
      <c r="AG535" s="11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112"/>
      <c r="B536" s="113"/>
      <c r="C536" s="7"/>
      <c r="D536" s="86"/>
      <c r="E536" s="8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3"/>
      <c r="W536" s="3"/>
      <c r="AA536" s="1"/>
      <c r="AB536" s="3"/>
      <c r="AC536" s="3"/>
      <c r="AD536" s="3"/>
      <c r="AE536" s="3"/>
      <c r="AF536" s="3"/>
      <c r="AG536" s="11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112"/>
      <c r="B537" s="113"/>
      <c r="C537" s="7"/>
      <c r="D537" s="86"/>
      <c r="E537" s="8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3"/>
      <c r="W537" s="3"/>
      <c r="AA537" s="1"/>
      <c r="AB537" s="3"/>
      <c r="AC537" s="3"/>
      <c r="AD537" s="3"/>
      <c r="AE537" s="3"/>
      <c r="AF537" s="3"/>
      <c r="AG537" s="11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112"/>
      <c r="B538" s="113"/>
      <c r="C538" s="7"/>
      <c r="D538" s="86"/>
      <c r="E538" s="8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3"/>
      <c r="W538" s="3"/>
      <c r="AA538" s="1"/>
      <c r="AB538" s="3"/>
      <c r="AC538" s="3"/>
      <c r="AD538" s="3"/>
      <c r="AE538" s="3"/>
      <c r="AF538" s="3"/>
      <c r="AG538" s="11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112"/>
      <c r="B539" s="113"/>
      <c r="C539" s="7"/>
      <c r="D539" s="86"/>
      <c r="E539" s="8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3"/>
      <c r="W539" s="3"/>
      <c r="AA539" s="1"/>
      <c r="AB539" s="3"/>
      <c r="AC539" s="3"/>
      <c r="AD539" s="3"/>
      <c r="AE539" s="3"/>
      <c r="AF539" s="3"/>
      <c r="AG539" s="11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112"/>
      <c r="B540" s="113"/>
      <c r="C540" s="7"/>
      <c r="D540" s="86"/>
      <c r="E540" s="8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3"/>
      <c r="W540" s="3"/>
      <c r="AA540" s="1"/>
      <c r="AB540" s="3"/>
      <c r="AC540" s="3"/>
      <c r="AD540" s="3"/>
      <c r="AE540" s="3"/>
      <c r="AF540" s="3"/>
      <c r="AG540" s="11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112"/>
      <c r="B541" s="113"/>
      <c r="C541" s="7"/>
      <c r="D541" s="86"/>
      <c r="E541" s="8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3"/>
      <c r="W541" s="3"/>
      <c r="AA541" s="1"/>
      <c r="AB541" s="3"/>
      <c r="AC541" s="3"/>
      <c r="AD541" s="3"/>
      <c r="AE541" s="3"/>
      <c r="AF541" s="3"/>
      <c r="AG541" s="11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112"/>
      <c r="B542" s="113"/>
      <c r="C542" s="7"/>
      <c r="D542" s="86"/>
      <c r="E542" s="8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3"/>
      <c r="W542" s="3"/>
      <c r="AA542" s="1"/>
      <c r="AB542" s="3"/>
      <c r="AC542" s="3"/>
      <c r="AD542" s="3"/>
      <c r="AE542" s="3"/>
      <c r="AF542" s="3"/>
      <c r="AG542" s="11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112"/>
      <c r="B543" s="113"/>
      <c r="C543" s="7"/>
      <c r="D543" s="86"/>
      <c r="E543" s="8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3"/>
      <c r="W543" s="3"/>
      <c r="AA543" s="1"/>
      <c r="AB543" s="3"/>
      <c r="AC543" s="3"/>
      <c r="AD543" s="3"/>
      <c r="AE543" s="3"/>
      <c r="AF543" s="3"/>
      <c r="AG543" s="11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112"/>
      <c r="B544" s="113"/>
      <c r="C544" s="7"/>
      <c r="D544" s="86"/>
      <c r="E544" s="8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3"/>
      <c r="W544" s="3"/>
      <c r="AA544" s="1"/>
      <c r="AB544" s="3"/>
      <c r="AC544" s="3"/>
      <c r="AD544" s="3"/>
      <c r="AE544" s="3"/>
      <c r="AF544" s="3"/>
      <c r="AG544" s="11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112"/>
      <c r="B545" s="113"/>
      <c r="C545" s="7"/>
      <c r="D545" s="86"/>
      <c r="E545" s="8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3"/>
      <c r="W545" s="3"/>
      <c r="AF545" s="3"/>
      <c r="AG545" s="11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112"/>
      <c r="B546" s="113"/>
      <c r="C546" s="7"/>
      <c r="D546" s="86"/>
      <c r="E546" s="8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3"/>
      <c r="W546" s="3"/>
      <c r="AF546" s="3"/>
      <c r="AG546" s="11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112"/>
      <c r="B547" s="113"/>
      <c r="C547" s="7"/>
      <c r="D547" s="86"/>
      <c r="E547" s="8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3"/>
      <c r="W547" s="3"/>
      <c r="AF547" s="3"/>
      <c r="AG547" s="11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112"/>
      <c r="B548" s="113"/>
      <c r="C548" s="7"/>
      <c r="D548" s="86"/>
      <c r="E548" s="8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3"/>
      <c r="W548" s="3"/>
      <c r="AF548" s="3"/>
      <c r="AG548" s="11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112"/>
      <c r="B549" s="113"/>
      <c r="C549" s="7"/>
      <c r="D549" s="86"/>
      <c r="E549" s="8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112"/>
      <c r="B550" s="113"/>
      <c r="C550" s="7"/>
      <c r="D550" s="86"/>
      <c r="E550" s="8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112"/>
      <c r="B551" s="113"/>
      <c r="C551" s="7"/>
      <c r="D551" s="86"/>
      <c r="E551" s="8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112"/>
      <c r="B552" s="113"/>
      <c r="C552" s="7"/>
      <c r="D552" s="86"/>
      <c r="E552" s="8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112"/>
      <c r="B553" s="113"/>
      <c r="C553" s="7"/>
      <c r="D553" s="86"/>
      <c r="E553" s="8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112"/>
      <c r="B554" s="113"/>
      <c r="C554" s="7"/>
      <c r="D554" s="86"/>
      <c r="E554" s="8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112"/>
      <c r="B555" s="113"/>
      <c r="C555" s="7"/>
      <c r="D555" s="86"/>
      <c r="E555" s="8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112"/>
      <c r="B556" s="113"/>
      <c r="C556" s="7"/>
      <c r="D556" s="86"/>
      <c r="E556" s="8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112"/>
      <c r="B557" s="113"/>
      <c r="C557" s="7"/>
      <c r="D557" s="86"/>
      <c r="E557" s="8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112"/>
      <c r="B558" s="113"/>
      <c r="C558" s="7"/>
      <c r="D558" s="86"/>
      <c r="E558" s="8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112"/>
      <c r="B559" s="113"/>
      <c r="C559" s="7"/>
      <c r="D559" s="86"/>
      <c r="E559" s="8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33"/>
      <c r="W559" s="22"/>
      <c r="X559" s="3"/>
      <c r="Z559" s="3"/>
      <c r="AA559" s="1"/>
      <c r="AB559" s="3"/>
      <c r="AC559" s="3"/>
      <c r="AD559" s="3"/>
      <c r="AE559" s="3"/>
      <c r="AF559" s="22"/>
      <c r="AG559" s="23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112"/>
      <c r="B560" s="113"/>
      <c r="C560" s="7"/>
      <c r="D560" s="86"/>
      <c r="E560" s="8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33"/>
      <c r="W560" s="22"/>
      <c r="X560" s="3"/>
      <c r="Z560" s="3"/>
      <c r="AA560" s="1"/>
      <c r="AB560" s="3"/>
      <c r="AC560" s="3"/>
      <c r="AD560" s="3"/>
      <c r="AE560" s="3"/>
      <c r="AF560" s="22"/>
      <c r="AG560" s="23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112"/>
      <c r="B561" s="113"/>
      <c r="C561" s="7"/>
      <c r="D561" s="86"/>
      <c r="E561" s="8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112"/>
      <c r="B562" s="113"/>
      <c r="C562" s="7"/>
      <c r="D562" s="86"/>
      <c r="E562" s="8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112"/>
      <c r="B563" s="113"/>
      <c r="C563" s="7"/>
      <c r="D563" s="86"/>
      <c r="E563" s="8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112"/>
      <c r="B564" s="113"/>
      <c r="C564" s="7"/>
      <c r="D564" s="86"/>
      <c r="E564" s="8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112"/>
      <c r="B565" s="113"/>
      <c r="C565" s="7"/>
      <c r="D565" s="86"/>
      <c r="E565" s="8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112"/>
      <c r="B566" s="113"/>
      <c r="C566" s="7"/>
      <c r="D566" s="86"/>
      <c r="E566" s="8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112"/>
      <c r="B567" s="113"/>
      <c r="C567" s="7"/>
      <c r="D567" s="86"/>
      <c r="E567" s="8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112"/>
      <c r="B568" s="113"/>
      <c r="C568" s="7"/>
      <c r="D568" s="86"/>
      <c r="E568" s="8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112"/>
      <c r="B569" s="113"/>
      <c r="C569" s="7"/>
      <c r="D569" s="86"/>
      <c r="E569" s="8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112"/>
      <c r="B570" s="113"/>
      <c r="C570" s="7"/>
      <c r="D570" s="86"/>
      <c r="E570" s="8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112"/>
      <c r="B571" s="113"/>
      <c r="C571" s="7"/>
      <c r="D571" s="86"/>
      <c r="E571" s="8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112"/>
      <c r="B572" s="113"/>
      <c r="C572" s="7"/>
      <c r="D572" s="86"/>
      <c r="E572" s="8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112"/>
      <c r="B573" s="113"/>
      <c r="C573" s="7"/>
      <c r="D573" s="86"/>
      <c r="E573" s="8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112"/>
      <c r="B574" s="113"/>
      <c r="C574" s="7"/>
      <c r="D574" s="86"/>
      <c r="E574" s="8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112"/>
      <c r="B575" s="113"/>
      <c r="C575" s="7"/>
      <c r="D575" s="86"/>
      <c r="E575" s="8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112"/>
      <c r="B576" s="113"/>
      <c r="C576" s="7"/>
      <c r="D576" s="86"/>
      <c r="E576" s="8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112"/>
      <c r="B577" s="113"/>
      <c r="C577" s="7"/>
      <c r="D577" s="86"/>
      <c r="E577" s="8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3"/>
      <c r="W577" s="3"/>
      <c r="X577" s="22"/>
      <c r="Z577" s="22"/>
      <c r="AA577" s="25"/>
      <c r="AB577" s="22"/>
      <c r="AC577" s="22"/>
      <c r="AD577" s="22"/>
      <c r="AE577" s="22"/>
      <c r="AF577" s="3"/>
      <c r="AG577" s="11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112"/>
      <c r="B578" s="113"/>
      <c r="C578" s="7"/>
      <c r="D578" s="86"/>
      <c r="E578" s="8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3"/>
      <c r="W578" s="3"/>
      <c r="X578" s="22"/>
      <c r="Z578" s="22"/>
      <c r="AA578" s="25"/>
      <c r="AB578" s="22"/>
      <c r="AC578" s="22"/>
      <c r="AD578" s="22"/>
      <c r="AE578" s="22"/>
      <c r="AF578" s="3"/>
      <c r="AG578" s="11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112"/>
      <c r="B579" s="113"/>
      <c r="C579" s="7"/>
      <c r="D579" s="86"/>
      <c r="E579" s="8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112"/>
      <c r="B580" s="113"/>
      <c r="C580" s="7"/>
      <c r="D580" s="86"/>
      <c r="E580" s="8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112"/>
      <c r="B581" s="113"/>
      <c r="C581" s="7"/>
      <c r="D581" s="86"/>
      <c r="E581" s="8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112"/>
      <c r="B582" s="113"/>
      <c r="C582" s="7"/>
      <c r="D582" s="86"/>
      <c r="E582" s="8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112"/>
      <c r="B583" s="113"/>
      <c r="C583" s="7"/>
      <c r="D583" s="86"/>
      <c r="E583" s="8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112"/>
      <c r="B584" s="113"/>
      <c r="C584" s="7"/>
      <c r="D584" s="86"/>
      <c r="E584" s="8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112"/>
      <c r="B585" s="113"/>
      <c r="C585" s="7"/>
      <c r="D585" s="86"/>
      <c r="E585" s="8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112"/>
      <c r="B586" s="113"/>
      <c r="C586" s="7"/>
      <c r="D586" s="86"/>
      <c r="E586" s="8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112"/>
      <c r="B587" s="113"/>
      <c r="C587" s="7"/>
      <c r="D587" s="86"/>
      <c r="E587" s="8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112"/>
      <c r="B588" s="113"/>
      <c r="C588" s="7"/>
      <c r="D588" s="86"/>
      <c r="E588" s="8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112"/>
      <c r="B589" s="113"/>
      <c r="C589" s="7"/>
      <c r="D589" s="86"/>
      <c r="E589" s="8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112"/>
      <c r="B590" s="113"/>
      <c r="C590" s="7"/>
      <c r="D590" s="86"/>
      <c r="E590" s="8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112"/>
      <c r="B591" s="113"/>
      <c r="C591" s="7"/>
      <c r="D591" s="86"/>
      <c r="E591" s="8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112"/>
      <c r="B592" s="113"/>
      <c r="C592" s="7"/>
      <c r="D592" s="86"/>
      <c r="E592" s="8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112"/>
      <c r="B593" s="113"/>
      <c r="C593" s="7"/>
      <c r="D593" s="86"/>
      <c r="E593" s="8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112"/>
      <c r="B594" s="113"/>
      <c r="C594" s="7"/>
      <c r="D594" s="86"/>
      <c r="E594" s="8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112"/>
      <c r="B595" s="113"/>
      <c r="C595" s="7"/>
      <c r="D595" s="86"/>
      <c r="E595" s="8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112"/>
      <c r="B596" s="113"/>
      <c r="C596" s="7"/>
      <c r="D596" s="86"/>
      <c r="E596" s="8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112"/>
      <c r="B597" s="113"/>
      <c r="C597" s="7"/>
      <c r="D597" s="86"/>
      <c r="E597" s="8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112"/>
      <c r="B598" s="113"/>
      <c r="C598" s="7"/>
      <c r="D598" s="86"/>
      <c r="E598" s="8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112"/>
      <c r="B599" s="113"/>
      <c r="C599" s="7"/>
      <c r="D599" s="86"/>
      <c r="E599" s="8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112"/>
      <c r="B600" s="113"/>
      <c r="C600" s="7"/>
      <c r="D600" s="86"/>
      <c r="E600" s="8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112"/>
      <c r="B601" s="113"/>
      <c r="C601" s="7"/>
      <c r="D601" s="86"/>
      <c r="E601" s="8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112"/>
      <c r="B602" s="113"/>
      <c r="C602" s="7"/>
      <c r="D602" s="86"/>
      <c r="E602" s="8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112"/>
      <c r="B603" s="113"/>
      <c r="C603" s="7"/>
      <c r="D603" s="86"/>
      <c r="E603" s="8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112"/>
      <c r="B604" s="113"/>
      <c r="C604" s="7"/>
      <c r="D604" s="86"/>
      <c r="E604" s="8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112"/>
      <c r="B605" s="113"/>
      <c r="C605" s="7"/>
      <c r="D605" s="86"/>
      <c r="E605" s="8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112"/>
      <c r="B606" s="113"/>
      <c r="C606" s="7"/>
      <c r="D606" s="86"/>
      <c r="E606" s="8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112"/>
      <c r="B607" s="113"/>
      <c r="C607" s="7"/>
      <c r="D607" s="86"/>
      <c r="E607" s="8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112"/>
      <c r="B608" s="113"/>
      <c r="C608" s="7"/>
      <c r="D608" s="86"/>
      <c r="E608" s="8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112"/>
      <c r="B609" s="113"/>
      <c r="C609" s="7"/>
      <c r="D609" s="86"/>
      <c r="E609" s="8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112"/>
      <c r="B610" s="113"/>
      <c r="C610" s="7"/>
      <c r="D610" s="86"/>
      <c r="E610" s="8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112"/>
      <c r="B611" s="113"/>
      <c r="C611" s="7"/>
      <c r="D611" s="86"/>
      <c r="E611" s="8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112"/>
      <c r="B612" s="113"/>
      <c r="C612" s="7"/>
      <c r="D612" s="86"/>
      <c r="E612" s="8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112"/>
      <c r="B613" s="113"/>
      <c r="C613" s="7"/>
      <c r="D613" s="86"/>
      <c r="E613" s="8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112"/>
      <c r="B614" s="113"/>
      <c r="C614" s="7"/>
      <c r="D614" s="86"/>
      <c r="E614" s="8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112"/>
      <c r="B615" s="113"/>
      <c r="C615" s="7"/>
      <c r="D615" s="86"/>
      <c r="E615" s="8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112"/>
      <c r="B616" s="113"/>
      <c r="C616" s="7"/>
      <c r="D616" s="86"/>
      <c r="E616" s="8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112"/>
      <c r="B617" s="113"/>
      <c r="C617" s="7"/>
      <c r="D617" s="86"/>
      <c r="E617" s="8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112"/>
      <c r="B618" s="113"/>
      <c r="C618" s="7"/>
      <c r="D618" s="86"/>
      <c r="E618" s="8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112"/>
      <c r="B619" s="113"/>
      <c r="C619" s="7"/>
      <c r="D619" s="86"/>
      <c r="E619" s="8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112"/>
      <c r="B620" s="113"/>
      <c r="C620" s="7"/>
      <c r="D620" s="86"/>
      <c r="E620" s="8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112"/>
      <c r="B621" s="113"/>
      <c r="C621" s="7"/>
      <c r="D621" s="86"/>
      <c r="E621" s="8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112"/>
      <c r="B622" s="113"/>
      <c r="C622" s="7"/>
      <c r="D622" s="86"/>
      <c r="E622" s="8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112"/>
      <c r="B623" s="113"/>
      <c r="C623" s="7"/>
      <c r="D623" s="86"/>
      <c r="E623" s="8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112"/>
      <c r="B624" s="113"/>
      <c r="C624" s="7"/>
      <c r="D624" s="86"/>
      <c r="E624" s="8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112"/>
      <c r="B625" s="113"/>
      <c r="C625" s="7"/>
      <c r="D625" s="86"/>
      <c r="E625" s="8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112"/>
      <c r="B626" s="113"/>
      <c r="C626" s="7"/>
      <c r="D626" s="86"/>
      <c r="E626" s="8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112"/>
      <c r="B627" s="113"/>
      <c r="C627" s="7"/>
      <c r="D627" s="86"/>
      <c r="E627" s="8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112"/>
      <c r="B628" s="113"/>
      <c r="C628" s="7"/>
      <c r="D628" s="86"/>
      <c r="E628" s="8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112"/>
      <c r="B629" s="113"/>
      <c r="C629" s="7"/>
      <c r="D629" s="86"/>
      <c r="E629" s="8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112"/>
      <c r="B630" s="113"/>
      <c r="C630" s="7"/>
      <c r="D630" s="86"/>
      <c r="E630" s="8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112"/>
      <c r="B631" s="113"/>
      <c r="C631" s="7"/>
      <c r="D631" s="86"/>
      <c r="E631" s="8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112"/>
      <c r="B632" s="113"/>
      <c r="C632" s="7"/>
      <c r="D632" s="86"/>
      <c r="E632" s="8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112"/>
      <c r="B633" s="113"/>
      <c r="C633" s="7"/>
      <c r="D633" s="86"/>
      <c r="E633" s="8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112"/>
      <c r="B634" s="113"/>
      <c r="C634" s="7"/>
      <c r="D634" s="86"/>
      <c r="E634" s="8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112"/>
      <c r="B635" s="113"/>
      <c r="C635" s="7"/>
      <c r="D635" s="86"/>
      <c r="E635" s="8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112"/>
      <c r="B636" s="113"/>
      <c r="C636" s="7"/>
      <c r="D636" s="86"/>
      <c r="E636" s="8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112"/>
      <c r="B637" s="113"/>
      <c r="C637" s="7"/>
      <c r="D637" s="86"/>
      <c r="E637" s="8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112"/>
      <c r="B638" s="113"/>
      <c r="C638" s="7"/>
      <c r="D638" s="86"/>
      <c r="E638" s="8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112"/>
      <c r="B639" s="113"/>
      <c r="C639" s="7"/>
      <c r="D639" s="86"/>
      <c r="E639" s="8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112"/>
      <c r="B640" s="113"/>
      <c r="C640" s="7"/>
      <c r="D640" s="86"/>
      <c r="E640" s="8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112"/>
      <c r="B641" s="113"/>
      <c r="C641" s="7"/>
      <c r="D641" s="86"/>
      <c r="E641" s="8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112"/>
      <c r="B642" s="113"/>
      <c r="C642" s="7"/>
      <c r="D642" s="86"/>
      <c r="E642" s="8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112"/>
      <c r="B643" s="113"/>
      <c r="C643" s="7"/>
      <c r="D643" s="86"/>
      <c r="E643" s="8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112"/>
      <c r="B644" s="113"/>
      <c r="C644" s="7"/>
      <c r="D644" s="86"/>
      <c r="E644" s="8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112"/>
      <c r="B645" s="113"/>
      <c r="C645" s="7"/>
      <c r="D645" s="86"/>
      <c r="E645" s="8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112"/>
      <c r="B646" s="113"/>
      <c r="C646" s="7"/>
      <c r="D646" s="86"/>
      <c r="E646" s="8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112"/>
      <c r="B647" s="113"/>
      <c r="C647" s="7"/>
      <c r="D647" s="86"/>
      <c r="E647" s="8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112"/>
      <c r="B648" s="113"/>
      <c r="C648" s="7"/>
      <c r="D648" s="86"/>
      <c r="E648" s="8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112"/>
      <c r="B649" s="113"/>
      <c r="C649" s="7"/>
      <c r="D649" s="86"/>
      <c r="E649" s="8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112"/>
      <c r="B650" s="113"/>
      <c r="C650" s="7"/>
      <c r="D650" s="86"/>
      <c r="E650" s="8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112"/>
      <c r="B651" s="113"/>
      <c r="C651" s="7"/>
      <c r="D651" s="86"/>
      <c r="E651" s="8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112"/>
      <c r="B652" s="113"/>
      <c r="C652" s="7"/>
      <c r="D652" s="86"/>
      <c r="E652" s="8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112"/>
      <c r="B653" s="113"/>
      <c r="C653" s="7"/>
      <c r="D653" s="86"/>
      <c r="E653" s="8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112"/>
      <c r="B654" s="113"/>
      <c r="C654" s="7"/>
      <c r="D654" s="86"/>
      <c r="E654" s="8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112"/>
      <c r="B655" s="113"/>
      <c r="C655" s="7"/>
      <c r="D655" s="86"/>
      <c r="E655" s="8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112"/>
      <c r="B656" s="113"/>
      <c r="C656" s="7"/>
      <c r="D656" s="86"/>
      <c r="E656" s="8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112"/>
      <c r="B657" s="113"/>
      <c r="C657" s="7"/>
      <c r="D657" s="86"/>
      <c r="E657" s="8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112"/>
      <c r="B658" s="113"/>
      <c r="C658" s="7"/>
      <c r="D658" s="86"/>
      <c r="E658" s="8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112"/>
      <c r="B659" s="113"/>
      <c r="C659" s="7"/>
      <c r="D659" s="86"/>
      <c r="E659" s="8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112"/>
      <c r="B660" s="113"/>
      <c r="C660" s="7"/>
      <c r="D660" s="86"/>
      <c r="E660" s="8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112"/>
      <c r="B661" s="113"/>
      <c r="C661" s="7"/>
      <c r="D661" s="86"/>
      <c r="E661" s="8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112"/>
      <c r="B662" s="113"/>
      <c r="C662" s="7"/>
      <c r="D662" s="86"/>
      <c r="E662" s="8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112"/>
      <c r="B663" s="113"/>
      <c r="C663" s="7"/>
      <c r="D663" s="86"/>
      <c r="E663" s="8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112"/>
      <c r="B664" s="113"/>
      <c r="C664" s="7"/>
      <c r="D664" s="86"/>
      <c r="E664" s="8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112"/>
      <c r="B665" s="113"/>
      <c r="C665" s="7"/>
      <c r="D665" s="86"/>
      <c r="E665" s="8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112"/>
      <c r="B666" s="113"/>
      <c r="C666" s="7"/>
      <c r="D666" s="86"/>
      <c r="E666" s="8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112"/>
      <c r="B667" s="113"/>
      <c r="C667" s="7"/>
      <c r="D667" s="86"/>
      <c r="E667" s="8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112"/>
      <c r="B668" s="113"/>
      <c r="C668" s="7"/>
      <c r="D668" s="86"/>
      <c r="E668" s="8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112"/>
      <c r="B669" s="113"/>
      <c r="C669" s="7"/>
      <c r="D669" s="86"/>
      <c r="E669" s="8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112"/>
      <c r="B670" s="113"/>
      <c r="C670" s="7"/>
      <c r="D670" s="86"/>
      <c r="E670" s="8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112"/>
      <c r="B671" s="113"/>
      <c r="C671" s="7"/>
      <c r="D671" s="86"/>
      <c r="E671" s="8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112"/>
      <c r="B672" s="113"/>
      <c r="C672" s="7"/>
      <c r="D672" s="86"/>
      <c r="E672" s="8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112"/>
      <c r="B673" s="113"/>
      <c r="C673" s="7"/>
      <c r="D673" s="86"/>
      <c r="E673" s="8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112"/>
      <c r="B674" s="113"/>
      <c r="C674" s="7"/>
      <c r="D674" s="86"/>
      <c r="E674" s="8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112"/>
      <c r="B675" s="113"/>
      <c r="C675" s="7"/>
      <c r="D675" s="86"/>
      <c r="E675" s="8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112"/>
      <c r="B676" s="113"/>
      <c r="C676" s="7"/>
      <c r="D676" s="86"/>
      <c r="E676" s="8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112"/>
      <c r="B677" s="113"/>
      <c r="C677" s="7"/>
      <c r="D677" s="86"/>
      <c r="E677" s="8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112"/>
      <c r="B678" s="113"/>
      <c r="C678" s="7"/>
      <c r="D678" s="86"/>
      <c r="E678" s="8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112"/>
      <c r="B679" s="113"/>
      <c r="C679" s="7"/>
      <c r="D679" s="86"/>
      <c r="E679" s="8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112"/>
      <c r="B680" s="113"/>
      <c r="C680" s="7"/>
      <c r="D680" s="86"/>
      <c r="E680" s="8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112"/>
      <c r="B681" s="113"/>
      <c r="C681" s="7"/>
      <c r="D681" s="86"/>
      <c r="E681" s="8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112"/>
      <c r="B682" s="113"/>
      <c r="C682" s="7"/>
      <c r="D682" s="86"/>
      <c r="E682" s="8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112"/>
      <c r="B683" s="113"/>
      <c r="C683" s="7"/>
      <c r="D683" s="86"/>
      <c r="E683" s="8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112"/>
      <c r="B684" s="113"/>
      <c r="C684" s="7"/>
      <c r="D684" s="86"/>
      <c r="E684" s="8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112"/>
      <c r="B685" s="113"/>
      <c r="C685" s="7"/>
      <c r="D685" s="86"/>
      <c r="E685" s="8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112"/>
      <c r="B686" s="113"/>
      <c r="C686" s="7"/>
      <c r="D686" s="86"/>
      <c r="E686" s="8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112"/>
      <c r="B687" s="113"/>
      <c r="C687" s="7"/>
      <c r="D687" s="86"/>
      <c r="E687" s="8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112"/>
      <c r="B688" s="113"/>
      <c r="C688" s="7"/>
      <c r="D688" s="86"/>
      <c r="E688" s="8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112"/>
      <c r="B689" s="113"/>
      <c r="C689" s="7"/>
      <c r="D689" s="86"/>
      <c r="E689" s="8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112"/>
      <c r="B690" s="113"/>
      <c r="C690" s="7"/>
      <c r="D690" s="86"/>
      <c r="E690" s="8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112"/>
      <c r="B691" s="113"/>
      <c r="C691" s="7"/>
      <c r="D691" s="86"/>
      <c r="E691" s="8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112"/>
      <c r="B692" s="113"/>
      <c r="C692" s="7"/>
      <c r="D692" s="86"/>
      <c r="E692" s="8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112"/>
      <c r="B693" s="113"/>
      <c r="C693" s="7"/>
      <c r="D693" s="86"/>
      <c r="E693" s="8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112"/>
      <c r="B694" s="113"/>
      <c r="C694" s="7"/>
      <c r="D694" s="86"/>
      <c r="E694" s="8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112"/>
      <c r="B695" s="113"/>
      <c r="C695" s="7"/>
      <c r="D695" s="86"/>
      <c r="E695" s="8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112"/>
      <c r="B696" s="113"/>
      <c r="C696" s="7"/>
      <c r="D696" s="86"/>
      <c r="E696" s="8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112"/>
      <c r="B697" s="113"/>
      <c r="C697" s="7"/>
      <c r="D697" s="86"/>
      <c r="E697" s="8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112"/>
      <c r="B698" s="113"/>
      <c r="C698" s="7"/>
      <c r="D698" s="86"/>
      <c r="E698" s="8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112"/>
      <c r="B699" s="113"/>
      <c r="C699" s="7"/>
      <c r="D699" s="86"/>
      <c r="E699" s="8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112"/>
      <c r="B700" s="113"/>
      <c r="C700" s="7"/>
      <c r="D700" s="86"/>
      <c r="E700" s="8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112"/>
      <c r="B701" s="113"/>
      <c r="C701" s="7"/>
      <c r="D701" s="86"/>
      <c r="E701" s="8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112"/>
      <c r="B702" s="113"/>
      <c r="C702" s="7"/>
      <c r="D702" s="86"/>
      <c r="E702" s="8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112"/>
      <c r="B703" s="113"/>
      <c r="C703" s="7"/>
      <c r="D703" s="86"/>
      <c r="E703" s="8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112"/>
      <c r="B704" s="113"/>
      <c r="C704" s="7"/>
      <c r="D704" s="86"/>
      <c r="E704" s="8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112"/>
      <c r="B705" s="113"/>
      <c r="C705" s="7"/>
      <c r="D705" s="86"/>
      <c r="E705" s="8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112"/>
      <c r="B706" s="113"/>
      <c r="C706" s="7"/>
      <c r="D706" s="86"/>
      <c r="E706" s="8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112"/>
      <c r="B707" s="113"/>
      <c r="C707" s="7"/>
      <c r="D707" s="86"/>
      <c r="E707" s="8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112"/>
      <c r="B708" s="113"/>
      <c r="C708" s="7"/>
      <c r="D708" s="86"/>
      <c r="E708" s="8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112"/>
      <c r="B709" s="113"/>
      <c r="C709" s="7"/>
      <c r="D709" s="86"/>
      <c r="E709" s="8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112"/>
      <c r="B710" s="113"/>
      <c r="C710" s="7"/>
      <c r="D710" s="86"/>
      <c r="E710" s="8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112"/>
      <c r="B711" s="113"/>
      <c r="C711" s="7"/>
      <c r="D711" s="86"/>
      <c r="E711" s="8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112"/>
      <c r="B712" s="113"/>
      <c r="C712" s="7"/>
      <c r="D712" s="86"/>
      <c r="E712" s="8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112"/>
      <c r="B713" s="113"/>
      <c r="C713" s="7"/>
      <c r="D713" s="86"/>
      <c r="E713" s="8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112"/>
      <c r="B714" s="113"/>
      <c r="C714" s="7"/>
      <c r="D714" s="86"/>
      <c r="E714" s="8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112"/>
      <c r="B715" s="113"/>
      <c r="C715" s="7"/>
      <c r="D715" s="86"/>
      <c r="E715" s="8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112"/>
      <c r="B716" s="113"/>
      <c r="C716" s="7"/>
      <c r="D716" s="86"/>
      <c r="E716" s="8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112"/>
      <c r="B717" s="113"/>
      <c r="C717" s="7"/>
      <c r="D717" s="86"/>
      <c r="E717" s="8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112"/>
      <c r="B718" s="113"/>
      <c r="C718" s="7"/>
      <c r="D718" s="86"/>
      <c r="E718" s="8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112"/>
      <c r="B719" s="113"/>
      <c r="C719" s="7"/>
      <c r="D719" s="86"/>
      <c r="E719" s="8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112"/>
      <c r="B720" s="113"/>
      <c r="C720" s="7"/>
      <c r="D720" s="86"/>
      <c r="E720" s="8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112"/>
      <c r="B721" s="113"/>
      <c r="C721" s="7"/>
      <c r="D721" s="86"/>
      <c r="E721" s="8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112"/>
      <c r="B722" s="113"/>
      <c r="C722" s="7"/>
      <c r="D722" s="86"/>
      <c r="E722" s="8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112"/>
      <c r="B723" s="113"/>
      <c r="C723" s="7"/>
      <c r="D723" s="86"/>
      <c r="E723" s="8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112"/>
      <c r="B724" s="113"/>
      <c r="C724" s="7"/>
      <c r="D724" s="86"/>
      <c r="E724" s="8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112"/>
      <c r="B725" s="113"/>
      <c r="C725" s="7"/>
      <c r="D725" s="86"/>
      <c r="E725" s="8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112"/>
      <c r="B726" s="113"/>
      <c r="C726" s="7"/>
      <c r="D726" s="86"/>
      <c r="E726" s="8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112"/>
      <c r="B727" s="113"/>
      <c r="C727" s="7"/>
      <c r="D727" s="86"/>
      <c r="E727" s="8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112"/>
      <c r="B728" s="113"/>
      <c r="C728" s="7"/>
      <c r="D728" s="86"/>
      <c r="E728" s="8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112"/>
      <c r="B729" s="113"/>
      <c r="C729" s="7"/>
      <c r="D729" s="86"/>
      <c r="E729" s="8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112"/>
      <c r="B730" s="113"/>
      <c r="C730" s="7"/>
      <c r="D730" s="86"/>
      <c r="E730" s="8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112"/>
      <c r="B731" s="113"/>
      <c r="C731" s="7"/>
      <c r="D731" s="86"/>
      <c r="E731" s="8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112"/>
      <c r="B732" s="113"/>
      <c r="C732" s="7"/>
      <c r="D732" s="86"/>
      <c r="E732" s="8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112"/>
      <c r="B733" s="113"/>
      <c r="C733" s="7"/>
      <c r="D733" s="86"/>
      <c r="E733" s="8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112"/>
      <c r="B734" s="113"/>
      <c r="C734" s="7"/>
      <c r="D734" s="86"/>
      <c r="E734" s="8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112"/>
      <c r="B735" s="113"/>
      <c r="C735" s="7"/>
      <c r="D735" s="86"/>
      <c r="E735" s="8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112"/>
      <c r="B736" s="113"/>
      <c r="C736" s="7"/>
      <c r="D736" s="86"/>
      <c r="E736" s="8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112"/>
      <c r="B737" s="113"/>
      <c r="C737" s="7"/>
      <c r="D737" s="86"/>
      <c r="E737" s="8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112"/>
      <c r="B738" s="113"/>
      <c r="C738" s="7"/>
      <c r="D738" s="86"/>
      <c r="E738" s="8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112"/>
      <c r="B739" s="113"/>
      <c r="C739" s="7"/>
      <c r="D739" s="86"/>
      <c r="E739" s="8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112"/>
      <c r="B740" s="113"/>
      <c r="C740" s="7"/>
      <c r="D740" s="86"/>
      <c r="E740" s="8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112"/>
      <c r="B741" s="113"/>
      <c r="C741" s="7"/>
      <c r="D741" s="86"/>
      <c r="E741" s="8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112"/>
      <c r="B742" s="113"/>
      <c r="C742" s="7"/>
      <c r="D742" s="86"/>
      <c r="E742" s="8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112"/>
      <c r="B743" s="113"/>
      <c r="C743" s="7"/>
      <c r="D743" s="86"/>
      <c r="E743" s="8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33"/>
      <c r="W743" s="22"/>
      <c r="X743" s="22"/>
      <c r="Z743" s="22"/>
      <c r="AA743" s="25"/>
      <c r="AB743" s="22"/>
      <c r="AC743" s="22"/>
      <c r="AD743" s="22"/>
      <c r="AE743" s="22"/>
      <c r="AF743" s="22"/>
      <c r="AG743" s="23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x14ac:dyDescent="0.15">
      <c r="A744" s="112"/>
      <c r="B744" s="113"/>
      <c r="C744" s="7"/>
      <c r="D744" s="86"/>
      <c r="E744" s="8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112"/>
      <c r="B745" s="113"/>
      <c r="C745" s="7"/>
      <c r="D745" s="86"/>
      <c r="E745" s="8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112"/>
      <c r="B746" s="113"/>
      <c r="C746" s="7"/>
      <c r="D746" s="86"/>
      <c r="E746" s="8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112"/>
      <c r="B747" s="113"/>
      <c r="C747" s="7"/>
      <c r="D747" s="86"/>
      <c r="E747" s="8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112"/>
      <c r="B748" s="113"/>
      <c r="C748" s="7"/>
      <c r="D748" s="86"/>
      <c r="E748" s="8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112"/>
      <c r="B749" s="113"/>
      <c r="C749" s="7"/>
      <c r="D749" s="86"/>
      <c r="E749" s="8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112"/>
      <c r="B750" s="113"/>
      <c r="C750" s="7"/>
      <c r="D750" s="86"/>
      <c r="E750" s="8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112"/>
      <c r="B751" s="113"/>
      <c r="C751" s="7"/>
      <c r="D751" s="86"/>
      <c r="E751" s="8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112"/>
      <c r="B752" s="113"/>
      <c r="C752" s="7"/>
      <c r="D752" s="86"/>
      <c r="E752" s="8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112"/>
      <c r="B753" s="113"/>
      <c r="C753" s="7"/>
      <c r="D753" s="86"/>
      <c r="E753" s="8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112"/>
      <c r="B754" s="113"/>
      <c r="C754" s="7"/>
      <c r="D754" s="86"/>
      <c r="E754" s="8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112"/>
      <c r="B755" s="113"/>
      <c r="C755" s="7"/>
      <c r="D755" s="86"/>
      <c r="E755" s="8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112"/>
      <c r="B756" s="113"/>
      <c r="C756" s="7"/>
      <c r="D756" s="86"/>
      <c r="E756" s="8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112"/>
      <c r="B757" s="113"/>
      <c r="C757" s="7"/>
      <c r="D757" s="86"/>
      <c r="E757" s="8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112"/>
      <c r="B758" s="113"/>
      <c r="C758" s="7"/>
      <c r="D758" s="86"/>
      <c r="E758" s="8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112"/>
      <c r="B759" s="113"/>
      <c r="C759" s="7"/>
      <c r="D759" s="86"/>
      <c r="E759" s="8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112"/>
      <c r="B760" s="113"/>
      <c r="C760" s="7"/>
      <c r="D760" s="86"/>
      <c r="E760" s="8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112"/>
      <c r="B761" s="113"/>
      <c r="C761" s="7"/>
      <c r="D761" s="86"/>
      <c r="E761" s="8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112"/>
      <c r="B762" s="113"/>
      <c r="C762" s="7"/>
      <c r="D762" s="86"/>
      <c r="E762" s="8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112"/>
      <c r="B763" s="113"/>
      <c r="C763" s="7"/>
      <c r="D763" s="86"/>
      <c r="E763" s="8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112"/>
      <c r="B764" s="113"/>
      <c r="C764" s="7"/>
      <c r="D764" s="86"/>
      <c r="E764" s="8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112"/>
      <c r="B765" s="113"/>
      <c r="C765" s="7"/>
      <c r="D765" s="86"/>
      <c r="E765" s="8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112"/>
      <c r="B766" s="113"/>
      <c r="C766" s="7"/>
      <c r="D766" s="86"/>
      <c r="E766" s="8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112"/>
      <c r="B767" s="113"/>
      <c r="C767" s="7"/>
      <c r="D767" s="86"/>
      <c r="E767" s="8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112"/>
      <c r="B768" s="113"/>
      <c r="C768" s="7"/>
      <c r="D768" s="86"/>
      <c r="E768" s="8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112"/>
      <c r="B769" s="113"/>
      <c r="C769" s="7"/>
      <c r="D769" s="86"/>
      <c r="E769" s="8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112"/>
      <c r="B770" s="113"/>
      <c r="C770" s="7"/>
      <c r="D770" s="86"/>
      <c r="E770" s="8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112"/>
      <c r="B771" s="113"/>
      <c r="C771" s="7"/>
      <c r="D771" s="86"/>
      <c r="E771" s="8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112"/>
      <c r="B772" s="113"/>
      <c r="C772" s="7"/>
      <c r="D772" s="86"/>
      <c r="E772" s="8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112"/>
      <c r="B773" s="113"/>
      <c r="C773" s="7"/>
      <c r="D773" s="86"/>
      <c r="E773" s="8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112"/>
      <c r="B774" s="113"/>
      <c r="C774" s="7"/>
      <c r="D774" s="86"/>
      <c r="E774" s="8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112"/>
      <c r="B775" s="113"/>
      <c r="C775" s="7"/>
      <c r="D775" s="86"/>
      <c r="E775" s="8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112"/>
      <c r="B776" s="113"/>
      <c r="C776" s="7"/>
      <c r="D776" s="86"/>
      <c r="E776" s="8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112"/>
      <c r="B777" s="113"/>
      <c r="C777" s="7"/>
      <c r="D777" s="86"/>
      <c r="E777" s="8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112"/>
      <c r="B778" s="113"/>
      <c r="C778" s="7"/>
      <c r="D778" s="86"/>
      <c r="E778" s="8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112"/>
      <c r="B779" s="113"/>
      <c r="C779" s="7"/>
      <c r="D779" s="86"/>
      <c r="E779" s="8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112"/>
      <c r="B780" s="113"/>
      <c r="C780" s="7"/>
      <c r="D780" s="86"/>
      <c r="E780" s="8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112"/>
      <c r="B781" s="113"/>
      <c r="C781" s="7"/>
      <c r="D781" s="86"/>
      <c r="E781" s="8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112"/>
      <c r="B782" s="113"/>
      <c r="C782" s="7"/>
      <c r="D782" s="86"/>
      <c r="E782" s="8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112"/>
      <c r="B783" s="113"/>
      <c r="C783" s="7"/>
      <c r="D783" s="86"/>
      <c r="E783" s="8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112"/>
      <c r="B784" s="113"/>
      <c r="C784" s="7"/>
      <c r="D784" s="86"/>
      <c r="E784" s="8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112"/>
      <c r="B785" s="113"/>
      <c r="C785" s="7"/>
      <c r="D785" s="86"/>
      <c r="E785" s="8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112"/>
      <c r="B786" s="113"/>
      <c r="C786" s="7"/>
      <c r="D786" s="86"/>
      <c r="E786" s="8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112"/>
      <c r="B787" s="113"/>
      <c r="C787" s="7"/>
      <c r="D787" s="86"/>
      <c r="E787" s="8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112"/>
      <c r="B788" s="113"/>
      <c r="C788" s="7"/>
      <c r="D788" s="86"/>
      <c r="E788" s="8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112"/>
      <c r="B789" s="113"/>
      <c r="C789" s="7"/>
      <c r="D789" s="86"/>
      <c r="E789" s="8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112"/>
      <c r="B790" s="113"/>
      <c r="C790" s="7"/>
      <c r="D790" s="86"/>
      <c r="E790" s="8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112"/>
      <c r="B791" s="113"/>
      <c r="C791" s="7"/>
      <c r="D791" s="86"/>
      <c r="E791" s="8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112"/>
      <c r="B792" s="113"/>
      <c r="C792" s="7"/>
      <c r="D792" s="86"/>
      <c r="E792" s="8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112"/>
      <c r="B793" s="113"/>
      <c r="C793" s="7"/>
      <c r="D793" s="86"/>
      <c r="E793" s="8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112"/>
      <c r="B794" s="113"/>
      <c r="C794" s="7"/>
      <c r="D794" s="86"/>
      <c r="E794" s="8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112"/>
      <c r="B795" s="113"/>
      <c r="C795" s="7"/>
      <c r="D795" s="86"/>
      <c r="E795" s="8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112"/>
      <c r="B796" s="113"/>
      <c r="C796" s="7"/>
      <c r="D796" s="86"/>
      <c r="E796" s="8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112"/>
      <c r="B797" s="113"/>
      <c r="C797" s="7"/>
      <c r="D797" s="86"/>
      <c r="E797" s="8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112"/>
      <c r="B798" s="113"/>
      <c r="C798" s="7"/>
      <c r="D798" s="86"/>
      <c r="E798" s="8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112"/>
      <c r="B799" s="113"/>
      <c r="C799" s="7"/>
      <c r="D799" s="86"/>
      <c r="E799" s="8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112"/>
      <c r="B800" s="113"/>
      <c r="C800" s="7"/>
      <c r="D800" s="86"/>
      <c r="E800" s="8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112"/>
      <c r="B801" s="113"/>
      <c r="C801" s="7"/>
      <c r="D801" s="86"/>
      <c r="E801" s="8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112"/>
      <c r="B802" s="113"/>
      <c r="C802" s="7"/>
      <c r="D802" s="86"/>
      <c r="E802" s="8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112"/>
      <c r="B803" s="113"/>
      <c r="C803" s="7"/>
      <c r="D803" s="86"/>
      <c r="E803" s="8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112"/>
      <c r="B804" s="113"/>
      <c r="C804" s="7"/>
      <c r="D804" s="86"/>
      <c r="E804" s="8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112"/>
      <c r="B805" s="113"/>
      <c r="C805" s="7"/>
      <c r="D805" s="86"/>
      <c r="E805" s="8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112"/>
      <c r="B806" s="113"/>
      <c r="C806" s="7"/>
      <c r="D806" s="86"/>
      <c r="E806" s="8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112"/>
      <c r="B807" s="113"/>
      <c r="C807" s="7"/>
      <c r="D807" s="86"/>
      <c r="E807" s="8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112"/>
      <c r="B808" s="113"/>
      <c r="C808" s="7"/>
      <c r="D808" s="86"/>
      <c r="E808" s="8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112"/>
      <c r="B809" s="113"/>
      <c r="C809" s="7"/>
      <c r="D809" s="86"/>
      <c r="E809" s="8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112"/>
      <c r="B810" s="113"/>
      <c r="C810" s="7"/>
      <c r="D810" s="86"/>
      <c r="E810" s="8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112"/>
      <c r="B811" s="113"/>
      <c r="C811" s="7"/>
      <c r="D811" s="86"/>
      <c r="E811" s="8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112"/>
      <c r="B812" s="113"/>
      <c r="C812" s="7"/>
      <c r="D812" s="86"/>
      <c r="E812" s="8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112"/>
      <c r="B813" s="113"/>
      <c r="C813" s="7"/>
      <c r="D813" s="86"/>
      <c r="E813" s="8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112"/>
      <c r="B814" s="113"/>
      <c r="C814" s="7"/>
      <c r="D814" s="86"/>
      <c r="E814" s="8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112"/>
      <c r="B815" s="113"/>
      <c r="C815" s="7"/>
      <c r="D815" s="86"/>
      <c r="E815" s="8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112"/>
      <c r="B816" s="113"/>
      <c r="C816" s="7"/>
      <c r="D816" s="86"/>
      <c r="E816" s="8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112"/>
      <c r="B817" s="113"/>
      <c r="C817" s="7"/>
      <c r="D817" s="86"/>
      <c r="E817" s="8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112"/>
      <c r="B818" s="113"/>
      <c r="C818" s="7"/>
      <c r="D818" s="86"/>
      <c r="E818" s="8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112"/>
      <c r="B819" s="113"/>
      <c r="C819" s="7"/>
      <c r="D819" s="86"/>
      <c r="E819" s="8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112"/>
      <c r="B820" s="113"/>
      <c r="C820" s="7"/>
      <c r="D820" s="86"/>
      <c r="E820" s="8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112"/>
      <c r="B821" s="113"/>
      <c r="C821" s="7"/>
      <c r="D821" s="86"/>
      <c r="E821" s="8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112"/>
      <c r="B822" s="113"/>
      <c r="C822" s="7"/>
      <c r="D822" s="86"/>
      <c r="E822" s="8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112"/>
      <c r="B823" s="113"/>
      <c r="C823" s="7"/>
      <c r="D823" s="86"/>
      <c r="E823" s="8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112"/>
      <c r="B824" s="113"/>
      <c r="C824" s="7"/>
      <c r="D824" s="86"/>
      <c r="E824" s="8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112"/>
      <c r="B825" s="113"/>
      <c r="C825" s="7"/>
      <c r="D825" s="86"/>
      <c r="E825" s="8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112"/>
      <c r="B826" s="113"/>
      <c r="C826" s="7"/>
      <c r="D826" s="86"/>
      <c r="E826" s="8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112"/>
      <c r="B827" s="113"/>
      <c r="C827" s="7"/>
      <c r="D827" s="86"/>
      <c r="E827" s="8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112"/>
      <c r="B828" s="113"/>
      <c r="C828" s="7"/>
      <c r="D828" s="86"/>
      <c r="E828" s="8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112"/>
      <c r="B829" s="113"/>
      <c r="C829" s="7"/>
      <c r="D829" s="86"/>
      <c r="E829" s="8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112"/>
      <c r="B830" s="113"/>
      <c r="C830" s="7"/>
      <c r="D830" s="86"/>
      <c r="E830" s="8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112"/>
      <c r="B831" s="113"/>
      <c r="C831" s="7"/>
      <c r="D831" s="86"/>
      <c r="E831" s="8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112"/>
      <c r="B832" s="113"/>
      <c r="C832" s="7"/>
      <c r="D832" s="86"/>
      <c r="E832" s="8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112"/>
      <c r="B833" s="113"/>
      <c r="C833" s="7"/>
      <c r="D833" s="86"/>
      <c r="E833" s="8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112"/>
      <c r="B834" s="113"/>
      <c r="C834" s="7"/>
      <c r="D834" s="86"/>
      <c r="E834" s="8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112"/>
      <c r="B835" s="113"/>
      <c r="C835" s="7"/>
      <c r="D835" s="86"/>
      <c r="E835" s="8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112"/>
      <c r="B836" s="113"/>
      <c r="C836" s="7"/>
      <c r="D836" s="86"/>
      <c r="E836" s="8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112"/>
      <c r="B837" s="113"/>
      <c r="C837" s="7"/>
      <c r="D837" s="86"/>
      <c r="E837" s="8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112"/>
      <c r="B838" s="113"/>
      <c r="C838" s="7"/>
      <c r="D838" s="86"/>
      <c r="E838" s="8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112"/>
      <c r="B839" s="113"/>
      <c r="C839" s="7"/>
      <c r="D839" s="86"/>
      <c r="E839" s="8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112"/>
      <c r="B840" s="113"/>
      <c r="C840" s="7"/>
      <c r="D840" s="86"/>
      <c r="E840" s="8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112"/>
      <c r="B841" s="113"/>
      <c r="C841" s="7"/>
      <c r="D841" s="86"/>
      <c r="E841" s="8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112"/>
      <c r="B842" s="113"/>
      <c r="C842" s="7"/>
      <c r="D842" s="86"/>
      <c r="E842" s="8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112"/>
      <c r="B843" s="113"/>
      <c r="C843" s="7"/>
      <c r="D843" s="86"/>
      <c r="E843" s="8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112"/>
      <c r="B844" s="113"/>
      <c r="C844" s="7"/>
      <c r="D844" s="86"/>
      <c r="E844" s="8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112"/>
      <c r="B845" s="113"/>
      <c r="C845" s="7"/>
      <c r="D845" s="86"/>
      <c r="E845" s="8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112"/>
      <c r="B846" s="113"/>
      <c r="C846" s="7"/>
      <c r="D846" s="86"/>
      <c r="E846" s="8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112"/>
      <c r="B847" s="113"/>
      <c r="C847" s="7"/>
      <c r="D847" s="86"/>
      <c r="E847" s="8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112"/>
      <c r="B848" s="113"/>
      <c r="C848" s="7"/>
      <c r="D848" s="86"/>
      <c r="E848" s="8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112"/>
      <c r="B849" s="113"/>
      <c r="C849" s="7"/>
      <c r="D849" s="86"/>
      <c r="E849" s="8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112"/>
      <c r="B850" s="113"/>
      <c r="C850" s="7"/>
      <c r="D850" s="86"/>
      <c r="E850" s="8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112"/>
      <c r="B851" s="113"/>
      <c r="C851" s="7"/>
      <c r="D851" s="86"/>
      <c r="E851" s="8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112"/>
      <c r="B852" s="113"/>
      <c r="C852" s="7"/>
      <c r="D852" s="86"/>
      <c r="E852" s="8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112"/>
      <c r="B853" s="113"/>
      <c r="C853" s="7"/>
      <c r="D853" s="86"/>
      <c r="E853" s="8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112"/>
      <c r="B854" s="113"/>
      <c r="C854" s="7"/>
      <c r="D854" s="86"/>
      <c r="E854" s="8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112"/>
      <c r="B855" s="113"/>
      <c r="C855" s="7"/>
      <c r="D855" s="86"/>
      <c r="E855" s="8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112"/>
      <c r="B856" s="113"/>
      <c r="C856" s="7"/>
      <c r="D856" s="86"/>
      <c r="E856" s="8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112"/>
      <c r="B857" s="113"/>
      <c r="C857" s="7"/>
      <c r="D857" s="86"/>
      <c r="E857" s="8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112"/>
      <c r="B858" s="113"/>
      <c r="C858" s="7"/>
      <c r="D858" s="86"/>
      <c r="E858" s="8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112"/>
      <c r="B859" s="113"/>
      <c r="C859" s="7"/>
      <c r="D859" s="86"/>
      <c r="E859" s="8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112"/>
      <c r="B860" s="113"/>
      <c r="C860" s="7"/>
      <c r="D860" s="86"/>
      <c r="E860" s="8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112"/>
      <c r="B861" s="113"/>
      <c r="C861" s="7"/>
      <c r="D861" s="86"/>
      <c r="E861" s="8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112"/>
      <c r="B862" s="113"/>
      <c r="C862" s="7"/>
      <c r="D862" s="86"/>
      <c r="E862" s="8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112"/>
      <c r="B863" s="113"/>
      <c r="C863" s="7"/>
      <c r="D863" s="86"/>
      <c r="E863" s="8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112"/>
      <c r="B864" s="113"/>
      <c r="C864" s="7"/>
      <c r="D864" s="86"/>
      <c r="E864" s="8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112"/>
      <c r="B865" s="113"/>
      <c r="C865" s="7"/>
      <c r="D865" s="86"/>
      <c r="E865" s="8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112"/>
      <c r="B866" s="113"/>
      <c r="C866" s="7"/>
      <c r="D866" s="86"/>
      <c r="E866" s="8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112"/>
      <c r="B867" s="113"/>
      <c r="C867" s="7"/>
      <c r="D867" s="86"/>
      <c r="E867" s="8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112"/>
      <c r="B868" s="113"/>
      <c r="C868" s="7"/>
      <c r="D868" s="86"/>
      <c r="E868" s="8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112"/>
      <c r="B869" s="113"/>
      <c r="C869" s="7"/>
      <c r="D869" s="86"/>
      <c r="E869" s="8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112"/>
      <c r="B870" s="113"/>
      <c r="C870" s="7"/>
      <c r="D870" s="86"/>
      <c r="E870" s="8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112"/>
      <c r="B871" s="113"/>
      <c r="C871" s="7"/>
      <c r="D871" s="86"/>
      <c r="E871" s="8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112"/>
      <c r="B872" s="113"/>
      <c r="C872" s="7"/>
      <c r="D872" s="86"/>
      <c r="E872" s="8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112"/>
      <c r="B873" s="113"/>
      <c r="C873" s="7"/>
      <c r="D873" s="86"/>
      <c r="E873" s="8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112"/>
      <c r="B874" s="113"/>
      <c r="C874" s="7"/>
      <c r="D874" s="86"/>
      <c r="E874" s="8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112"/>
      <c r="B875" s="113"/>
      <c r="C875" s="7"/>
      <c r="D875" s="86"/>
      <c r="E875" s="8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112"/>
      <c r="B876" s="113"/>
      <c r="C876" s="7"/>
      <c r="D876" s="86"/>
      <c r="E876" s="8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112"/>
      <c r="B877" s="113"/>
      <c r="C877" s="7"/>
      <c r="D877" s="86"/>
      <c r="E877" s="8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112"/>
      <c r="B878" s="113"/>
      <c r="C878" s="7"/>
      <c r="D878" s="86"/>
      <c r="E878" s="8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112"/>
      <c r="B879" s="113"/>
      <c r="C879" s="7"/>
      <c r="D879" s="86"/>
      <c r="E879" s="8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112"/>
      <c r="B880" s="113"/>
      <c r="C880" s="7"/>
      <c r="D880" s="86"/>
      <c r="E880" s="8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3"/>
      <c r="W880" s="3"/>
      <c r="X880" s="3"/>
      <c r="Y880" s="33"/>
      <c r="Z880" s="3"/>
      <c r="AA880" s="1"/>
      <c r="AB880" s="3"/>
      <c r="AC880" s="3"/>
      <c r="AD880" s="3"/>
      <c r="AE880" s="3"/>
      <c r="AF880" s="3"/>
      <c r="AG880" s="11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112"/>
      <c r="B881" s="113"/>
      <c r="C881" s="7"/>
      <c r="D881" s="86"/>
      <c r="E881" s="8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3"/>
      <c r="W881" s="3"/>
      <c r="X881" s="3"/>
      <c r="Y881" s="33"/>
      <c r="Z881" s="3"/>
      <c r="AA881" s="1"/>
      <c r="AB881" s="3"/>
      <c r="AC881" s="3"/>
      <c r="AD881" s="3"/>
      <c r="AE881" s="3"/>
      <c r="AF881" s="3"/>
      <c r="AG881" s="11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112"/>
      <c r="B882" s="113"/>
      <c r="C882" s="7"/>
      <c r="D882" s="86"/>
      <c r="E882" s="8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3"/>
      <c r="W882" s="3"/>
      <c r="X882" s="3"/>
      <c r="Y882" s="33"/>
      <c r="Z882" s="3"/>
      <c r="AA882" s="1"/>
      <c r="AB882" s="3"/>
      <c r="AC882" s="3"/>
      <c r="AD882" s="3"/>
      <c r="AE882" s="3"/>
      <c r="AF882" s="3"/>
      <c r="AG882" s="11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112"/>
      <c r="B883" s="113"/>
      <c r="C883" s="7"/>
      <c r="D883" s="86"/>
      <c r="E883" s="8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3"/>
      <c r="W883" s="3"/>
      <c r="X883" s="3"/>
      <c r="Y883" s="33"/>
      <c r="Z883" s="3"/>
      <c r="AA883" s="1"/>
      <c r="AB883" s="3"/>
      <c r="AC883" s="3"/>
      <c r="AD883" s="3"/>
      <c r="AE883" s="3"/>
      <c r="AF883" s="3"/>
      <c r="AG883" s="11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112"/>
      <c r="B884" s="113"/>
      <c r="C884" s="7"/>
      <c r="D884" s="86"/>
      <c r="E884" s="8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3"/>
      <c r="W884" s="3"/>
      <c r="X884" s="3"/>
      <c r="Y884" s="33"/>
      <c r="Z884" s="3"/>
      <c r="AA884" s="1"/>
      <c r="AB884" s="3"/>
      <c r="AC884" s="3"/>
      <c r="AD884" s="3"/>
      <c r="AE884" s="3"/>
      <c r="AF884" s="3"/>
      <c r="AG884" s="11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112"/>
      <c r="B885" s="113"/>
      <c r="C885" s="7"/>
      <c r="D885" s="86"/>
      <c r="E885" s="8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3"/>
      <c r="W885" s="3"/>
      <c r="X885" s="3"/>
      <c r="Y885" s="33"/>
      <c r="Z885" s="3"/>
      <c r="AA885" s="1"/>
      <c r="AB885" s="3"/>
      <c r="AC885" s="3"/>
      <c r="AD885" s="3"/>
      <c r="AE885" s="3"/>
      <c r="AF885" s="3"/>
      <c r="AG885" s="11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112"/>
      <c r="B886" s="113"/>
      <c r="C886" s="7"/>
      <c r="D886" s="86"/>
      <c r="E886" s="8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3"/>
      <c r="W886" s="3"/>
      <c r="X886" s="3"/>
      <c r="Y886" s="33"/>
      <c r="Z886" s="3"/>
      <c r="AA886" s="1"/>
      <c r="AB886" s="3"/>
      <c r="AC886" s="3"/>
      <c r="AD886" s="3"/>
      <c r="AE886" s="3"/>
      <c r="AF886" s="3"/>
      <c r="AG886" s="11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112"/>
      <c r="B887" s="113"/>
      <c r="C887" s="7"/>
      <c r="D887" s="86"/>
      <c r="E887" s="8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3"/>
      <c r="W887" s="3"/>
      <c r="X887" s="3"/>
      <c r="Y887" s="33"/>
      <c r="Z887" s="3"/>
      <c r="AA887" s="1"/>
      <c r="AB887" s="3"/>
      <c r="AC887" s="3"/>
      <c r="AD887" s="3"/>
      <c r="AE887" s="3"/>
      <c r="AF887" s="3"/>
      <c r="AG887" s="11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112"/>
      <c r="B888" s="113"/>
      <c r="C888" s="7"/>
      <c r="D888" s="86"/>
      <c r="E888" s="8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3"/>
      <c r="W888" s="3"/>
      <c r="X888" s="3"/>
      <c r="Y888" s="33"/>
      <c r="Z888" s="3"/>
      <c r="AA888" s="1"/>
      <c r="AB888" s="3"/>
      <c r="AC888" s="3"/>
      <c r="AD888" s="3"/>
      <c r="AE888" s="3"/>
      <c r="AF888" s="3"/>
      <c r="AG888" s="11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112"/>
      <c r="B889" s="113"/>
      <c r="C889" s="7"/>
      <c r="D889" s="86"/>
      <c r="E889" s="8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3"/>
      <c r="W889" s="3"/>
      <c r="X889" s="3"/>
      <c r="Y889" s="33"/>
      <c r="Z889" s="3"/>
      <c r="AA889" s="1"/>
      <c r="AB889" s="3"/>
      <c r="AC889" s="3"/>
      <c r="AD889" s="3"/>
      <c r="AE889" s="3"/>
      <c r="AF889" s="3"/>
      <c r="AG889" s="11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112"/>
      <c r="B890" s="113"/>
      <c r="C890" s="7"/>
      <c r="D890" s="86"/>
      <c r="E890" s="8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3"/>
      <c r="W890" s="3"/>
      <c r="X890" s="3"/>
      <c r="Y890" s="33"/>
      <c r="Z890" s="3"/>
      <c r="AA890" s="1"/>
      <c r="AB890" s="3"/>
      <c r="AC890" s="3"/>
      <c r="AD890" s="3"/>
      <c r="AE890" s="3"/>
      <c r="AF890" s="3"/>
      <c r="AG890" s="11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112"/>
      <c r="B891" s="113"/>
      <c r="C891" s="7"/>
      <c r="D891" s="86"/>
      <c r="E891" s="8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3"/>
      <c r="W891" s="3"/>
      <c r="X891" s="3"/>
      <c r="Y891" s="33"/>
      <c r="Z891" s="3"/>
      <c r="AA891" s="1"/>
      <c r="AB891" s="3"/>
      <c r="AC891" s="3"/>
      <c r="AD891" s="3"/>
      <c r="AE891" s="3"/>
      <c r="AF891" s="3"/>
      <c r="AG891" s="11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112"/>
      <c r="B892" s="113"/>
      <c r="C892" s="7"/>
      <c r="D892" s="86"/>
      <c r="E892" s="8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3"/>
      <c r="W892" s="3"/>
      <c r="X892" s="3"/>
      <c r="Y892" s="33"/>
      <c r="Z892" s="3"/>
      <c r="AA892" s="1"/>
      <c r="AB892" s="3"/>
      <c r="AC892" s="3"/>
      <c r="AD892" s="3"/>
      <c r="AE892" s="3"/>
      <c r="AF892" s="3"/>
      <c r="AG892" s="11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112"/>
      <c r="B893" s="113"/>
      <c r="C893" s="7"/>
      <c r="D893" s="86"/>
      <c r="E893" s="8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3"/>
      <c r="W893" s="3"/>
      <c r="X893" s="3"/>
      <c r="Y893" s="33"/>
      <c r="Z893" s="3"/>
      <c r="AA893" s="1"/>
      <c r="AB893" s="3"/>
      <c r="AC893" s="3"/>
      <c r="AD893" s="3"/>
      <c r="AE893" s="3"/>
      <c r="AF893" s="3"/>
      <c r="AG893" s="11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112"/>
      <c r="B894" s="113"/>
      <c r="C894" s="7"/>
      <c r="D894" s="86"/>
      <c r="E894" s="8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3"/>
      <c r="W894" s="3"/>
      <c r="X894" s="3"/>
      <c r="Y894" s="33"/>
      <c r="Z894" s="3"/>
      <c r="AA894" s="1"/>
      <c r="AB894" s="3"/>
      <c r="AC894" s="3"/>
      <c r="AD894" s="3"/>
      <c r="AE894" s="3"/>
      <c r="AF894" s="3"/>
      <c r="AG894" s="11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112"/>
      <c r="B895" s="113"/>
      <c r="C895" s="7"/>
      <c r="D895" s="86"/>
      <c r="E895" s="8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3"/>
      <c r="W895" s="3"/>
      <c r="X895" s="3"/>
      <c r="Y895" s="33"/>
      <c r="Z895" s="3"/>
      <c r="AA895" s="1"/>
      <c r="AB895" s="3"/>
      <c r="AC895" s="3"/>
      <c r="AD895" s="3"/>
      <c r="AE895" s="3"/>
      <c r="AF895" s="3"/>
      <c r="AG895" s="11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112"/>
      <c r="B896" s="113"/>
      <c r="C896" s="7"/>
      <c r="D896" s="86"/>
      <c r="E896" s="8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3"/>
      <c r="W896" s="3"/>
      <c r="X896" s="3"/>
      <c r="Y896" s="33"/>
      <c r="Z896" s="3"/>
      <c r="AA896" s="1"/>
      <c r="AB896" s="3"/>
      <c r="AC896" s="3"/>
      <c r="AD896" s="3"/>
      <c r="AE896" s="3"/>
      <c r="AF896" s="3"/>
      <c r="AG896" s="11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112"/>
      <c r="B897" s="113"/>
      <c r="C897" s="7"/>
      <c r="D897" s="86"/>
      <c r="E897" s="8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3"/>
      <c r="W897" s="3"/>
      <c r="X897" s="3"/>
      <c r="Y897" s="33"/>
      <c r="Z897" s="3"/>
      <c r="AA897" s="1"/>
      <c r="AB897" s="3"/>
      <c r="AC897" s="3"/>
      <c r="AD897" s="3"/>
      <c r="AE897" s="3"/>
      <c r="AF897" s="3"/>
      <c r="AG897" s="11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112"/>
      <c r="B898" s="113"/>
      <c r="C898" s="7"/>
      <c r="D898" s="86"/>
      <c r="E898" s="8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3"/>
      <c r="W898" s="3"/>
      <c r="X898" s="3"/>
      <c r="Y898" s="33"/>
      <c r="Z898" s="3"/>
      <c r="AA898" s="1"/>
      <c r="AB898" s="3"/>
      <c r="AC898" s="3"/>
      <c r="AD898" s="3"/>
      <c r="AE898" s="3"/>
      <c r="AF898" s="3"/>
      <c r="AG898" s="11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112"/>
      <c r="B899" s="113"/>
      <c r="C899" s="7"/>
      <c r="D899" s="86"/>
      <c r="E899" s="8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3"/>
      <c r="W899" s="3"/>
      <c r="X899" s="3"/>
      <c r="Y899" s="33"/>
      <c r="Z899" s="3"/>
      <c r="AA899" s="1"/>
      <c r="AB899" s="3"/>
      <c r="AC899" s="3"/>
      <c r="AD899" s="3"/>
      <c r="AE899" s="3"/>
      <c r="AF899" s="3"/>
      <c r="AG899" s="11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112"/>
      <c r="B900" s="113"/>
      <c r="C900" s="7"/>
      <c r="D900" s="86"/>
      <c r="E900" s="8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3"/>
      <c r="W900" s="3"/>
      <c r="X900" s="3"/>
      <c r="Y900" s="33"/>
      <c r="Z900" s="3"/>
      <c r="AA900" s="1"/>
      <c r="AB900" s="3"/>
      <c r="AC900" s="3"/>
      <c r="AD900" s="3"/>
      <c r="AE900" s="3"/>
      <c r="AF900" s="3"/>
      <c r="AG900" s="11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112"/>
      <c r="B901" s="113"/>
      <c r="C901" s="7"/>
      <c r="D901" s="86"/>
      <c r="E901" s="8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3"/>
      <c r="W901" s="3"/>
      <c r="X901" s="3"/>
      <c r="Y901" s="33"/>
      <c r="Z901" s="3"/>
      <c r="AA901" s="1"/>
      <c r="AB901" s="3"/>
      <c r="AC901" s="3"/>
      <c r="AD901" s="3"/>
      <c r="AE901" s="3"/>
      <c r="AF901" s="3"/>
      <c r="AG901" s="11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112"/>
      <c r="B902" s="113"/>
      <c r="C902" s="7"/>
      <c r="D902" s="86"/>
      <c r="E902" s="8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3"/>
      <c r="W902" s="3"/>
      <c r="X902" s="3"/>
      <c r="Y902" s="33"/>
      <c r="Z902" s="3"/>
      <c r="AA902" s="1"/>
      <c r="AB902" s="3"/>
      <c r="AC902" s="3"/>
      <c r="AD902" s="3"/>
      <c r="AE902" s="3"/>
      <c r="AF902" s="3"/>
      <c r="AG902" s="11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112"/>
      <c r="B903" s="113"/>
      <c r="C903" s="7"/>
      <c r="D903" s="86"/>
      <c r="E903" s="8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3"/>
      <c r="W903" s="3"/>
      <c r="X903" s="3"/>
      <c r="Y903" s="33"/>
      <c r="Z903" s="3"/>
      <c r="AA903" s="1"/>
      <c r="AB903" s="3"/>
      <c r="AC903" s="3"/>
      <c r="AD903" s="3"/>
      <c r="AE903" s="3"/>
      <c r="AF903" s="3"/>
      <c r="AG903" s="11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112"/>
      <c r="B904" s="113"/>
      <c r="C904" s="7"/>
      <c r="D904" s="86"/>
      <c r="E904" s="8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3"/>
      <c r="W904" s="3"/>
      <c r="X904" s="3"/>
      <c r="Y904" s="33"/>
      <c r="Z904" s="3"/>
      <c r="AA904" s="1"/>
      <c r="AB904" s="3"/>
      <c r="AC904" s="3"/>
      <c r="AD904" s="3"/>
      <c r="AE904" s="3"/>
      <c r="AF904" s="3"/>
      <c r="AG904" s="11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112"/>
      <c r="B905" s="113"/>
      <c r="C905" s="7"/>
      <c r="D905" s="86"/>
      <c r="E905" s="8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3"/>
      <c r="W905" s="3"/>
      <c r="X905" s="3"/>
      <c r="Y905" s="33"/>
      <c r="Z905" s="3"/>
      <c r="AA905" s="1"/>
      <c r="AB905" s="3"/>
      <c r="AC905" s="3"/>
      <c r="AD905" s="3"/>
      <c r="AE905" s="3"/>
      <c r="AF905" s="3"/>
      <c r="AG905" s="11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112"/>
      <c r="B906" s="113"/>
      <c r="C906" s="7"/>
      <c r="D906" s="86"/>
      <c r="E906" s="8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3"/>
      <c r="W906" s="3"/>
      <c r="X906" s="3"/>
      <c r="Y906" s="33"/>
      <c r="Z906" s="3"/>
      <c r="AA906" s="1"/>
      <c r="AB906" s="3"/>
      <c r="AC906" s="3"/>
      <c r="AD906" s="3"/>
      <c r="AE906" s="3"/>
      <c r="AF906" s="3"/>
      <c r="AG906" s="11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112"/>
      <c r="B907" s="113"/>
      <c r="C907" s="7"/>
      <c r="D907" s="86"/>
      <c r="E907" s="8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3"/>
      <c r="W907" s="3"/>
      <c r="X907" s="3"/>
      <c r="Y907" s="33"/>
      <c r="Z907" s="3"/>
      <c r="AA907" s="1"/>
      <c r="AB907" s="3"/>
      <c r="AC907" s="3"/>
      <c r="AD907" s="3"/>
      <c r="AE907" s="3"/>
      <c r="AF907" s="3"/>
      <c r="AG907" s="11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112"/>
      <c r="B908" s="113"/>
      <c r="C908" s="7"/>
      <c r="D908" s="86"/>
      <c r="E908" s="8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3"/>
      <c r="W908" s="3"/>
      <c r="X908" s="3"/>
      <c r="Y908" s="33"/>
      <c r="Z908" s="3"/>
      <c r="AA908" s="1"/>
      <c r="AB908" s="3"/>
      <c r="AC908" s="3"/>
      <c r="AD908" s="3"/>
      <c r="AE908" s="3"/>
      <c r="AF908" s="3"/>
      <c r="AG908" s="11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112"/>
      <c r="B909" s="113"/>
      <c r="C909" s="7"/>
      <c r="D909" s="86"/>
      <c r="E909" s="8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3"/>
      <c r="W909" s="3"/>
      <c r="X909" s="3"/>
      <c r="Y909" s="33"/>
      <c r="Z909" s="3"/>
      <c r="AA909" s="1"/>
      <c r="AB909" s="3"/>
      <c r="AC909" s="3"/>
      <c r="AD909" s="3"/>
      <c r="AE909" s="3"/>
      <c r="AF909" s="3"/>
      <c r="AG909" s="11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112"/>
      <c r="B910" s="113"/>
      <c r="C910" s="7"/>
      <c r="D910" s="86"/>
      <c r="E910" s="8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3"/>
      <c r="W910" s="3"/>
      <c r="X910" s="3"/>
      <c r="Y910" s="33"/>
      <c r="Z910" s="3"/>
      <c r="AA910" s="1"/>
      <c r="AB910" s="3"/>
      <c r="AC910" s="3"/>
      <c r="AD910" s="3"/>
      <c r="AE910" s="3"/>
      <c r="AF910" s="3"/>
      <c r="AG910" s="11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112"/>
      <c r="B911" s="113"/>
      <c r="C911" s="7"/>
      <c r="D911" s="86"/>
      <c r="E911" s="8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3"/>
      <c r="W911" s="3"/>
      <c r="X911" s="3"/>
      <c r="Y911" s="33"/>
      <c r="Z911" s="3"/>
      <c r="AA911" s="1"/>
      <c r="AB911" s="3"/>
      <c r="AC911" s="3"/>
      <c r="AD911" s="3"/>
      <c r="AE911" s="3"/>
      <c r="AF911" s="3"/>
      <c r="AG911" s="11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112"/>
      <c r="B912" s="113"/>
      <c r="C912" s="7"/>
      <c r="D912" s="86"/>
      <c r="E912" s="8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3"/>
      <c r="W912" s="3"/>
      <c r="X912" s="3"/>
      <c r="Y912" s="33"/>
      <c r="Z912" s="3"/>
      <c r="AA912" s="1"/>
      <c r="AB912" s="3"/>
      <c r="AC912" s="3"/>
      <c r="AD912" s="3"/>
      <c r="AE912" s="3"/>
      <c r="AF912" s="3"/>
      <c r="AG912" s="11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112"/>
      <c r="B913" s="113"/>
      <c r="C913" s="7"/>
      <c r="D913" s="86"/>
      <c r="E913" s="8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3"/>
      <c r="W913" s="3"/>
      <c r="X913" s="3"/>
      <c r="Y913" s="33"/>
      <c r="Z913" s="3"/>
      <c r="AA913" s="1"/>
      <c r="AB913" s="3"/>
      <c r="AC913" s="3"/>
      <c r="AD913" s="3"/>
      <c r="AE913" s="3"/>
      <c r="AF913" s="3"/>
      <c r="AG913" s="11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112"/>
      <c r="B914" s="113"/>
      <c r="C914" s="7"/>
      <c r="D914" s="86"/>
      <c r="E914" s="8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3"/>
      <c r="W914" s="3"/>
      <c r="X914" s="3"/>
      <c r="Y914" s="33"/>
      <c r="Z914" s="3"/>
      <c r="AA914" s="1"/>
      <c r="AB914" s="3"/>
      <c r="AC914" s="3"/>
      <c r="AD914" s="3"/>
      <c r="AE914" s="3"/>
      <c r="AF914" s="3"/>
      <c r="AG914" s="11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112"/>
      <c r="B915" s="113"/>
      <c r="C915" s="7"/>
      <c r="D915" s="86"/>
      <c r="E915" s="8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3"/>
      <c r="W915" s="3"/>
      <c r="X915" s="3"/>
      <c r="Y915" s="33"/>
      <c r="Z915" s="3"/>
      <c r="AA915" s="1"/>
      <c r="AB915" s="3"/>
      <c r="AC915" s="3"/>
      <c r="AD915" s="3"/>
      <c r="AE915" s="3"/>
      <c r="AF915" s="3"/>
      <c r="AG915" s="11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112"/>
      <c r="B916" s="113"/>
      <c r="C916" s="7"/>
      <c r="D916" s="86"/>
      <c r="E916" s="8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3"/>
      <c r="W916" s="3"/>
      <c r="X916" s="3"/>
      <c r="Y916" s="33"/>
      <c r="Z916" s="3"/>
      <c r="AA916" s="1"/>
      <c r="AB916" s="3"/>
      <c r="AC916" s="3"/>
      <c r="AD916" s="3"/>
      <c r="AE916" s="3"/>
      <c r="AF916" s="3"/>
      <c r="AG916" s="11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112"/>
      <c r="B917" s="113"/>
      <c r="C917" s="7"/>
      <c r="D917" s="86"/>
      <c r="E917" s="8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3"/>
      <c r="W917" s="3"/>
      <c r="X917" s="3"/>
      <c r="Y917" s="33"/>
      <c r="Z917" s="3"/>
      <c r="AA917" s="1"/>
      <c r="AB917" s="3"/>
      <c r="AC917" s="3"/>
      <c r="AD917" s="3"/>
      <c r="AE917" s="3"/>
      <c r="AF917" s="3"/>
      <c r="AG917" s="11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112"/>
      <c r="B918" s="113"/>
      <c r="C918" s="7"/>
      <c r="D918" s="86"/>
      <c r="E918" s="8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3"/>
      <c r="W918" s="3"/>
      <c r="X918" s="3"/>
      <c r="Y918" s="33"/>
      <c r="Z918" s="3"/>
      <c r="AA918" s="1"/>
      <c r="AB918" s="3"/>
      <c r="AC918" s="3"/>
      <c r="AD918" s="3"/>
      <c r="AE918" s="3"/>
      <c r="AF918" s="3"/>
      <c r="AG918" s="11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112"/>
      <c r="B919" s="113"/>
      <c r="C919" s="7"/>
      <c r="D919" s="86"/>
      <c r="E919" s="8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3"/>
      <c r="W919" s="3"/>
      <c r="X919" s="3"/>
      <c r="Y919" s="33"/>
      <c r="Z919" s="3"/>
      <c r="AA919" s="1"/>
      <c r="AB919" s="3"/>
      <c r="AC919" s="3"/>
      <c r="AD919" s="3"/>
      <c r="AE919" s="3"/>
      <c r="AF919" s="3"/>
      <c r="AG919" s="11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112"/>
      <c r="B920" s="113"/>
      <c r="C920" s="7"/>
      <c r="D920" s="86"/>
      <c r="E920" s="8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3"/>
      <c r="W920" s="3"/>
      <c r="X920" s="3"/>
      <c r="Y920" s="33"/>
      <c r="Z920" s="3"/>
      <c r="AA920" s="1"/>
      <c r="AB920" s="3"/>
      <c r="AC920" s="3"/>
      <c r="AD920" s="3"/>
      <c r="AE920" s="3"/>
      <c r="AF920" s="3"/>
      <c r="AG920" s="11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112"/>
      <c r="B921" s="113"/>
      <c r="C921" s="7"/>
      <c r="D921" s="86"/>
      <c r="E921" s="8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3"/>
      <c r="W921" s="3"/>
      <c r="X921" s="3"/>
      <c r="Y921" s="33"/>
      <c r="Z921" s="3"/>
      <c r="AA921" s="1"/>
      <c r="AB921" s="3"/>
      <c r="AC921" s="3"/>
      <c r="AD921" s="3"/>
      <c r="AE921" s="3"/>
      <c r="AF921" s="3"/>
      <c r="AG921" s="11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112"/>
      <c r="B922" s="113"/>
      <c r="C922" s="7"/>
      <c r="D922" s="86"/>
      <c r="E922" s="8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3"/>
      <c r="W922" s="3"/>
      <c r="X922" s="3"/>
      <c r="Y922" s="33"/>
      <c r="Z922" s="3"/>
      <c r="AA922" s="1"/>
      <c r="AB922" s="3"/>
      <c r="AC922" s="3"/>
      <c r="AD922" s="3"/>
      <c r="AE922" s="3"/>
      <c r="AF922" s="3"/>
      <c r="AG922" s="11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112"/>
      <c r="B923" s="113"/>
      <c r="C923" s="7"/>
      <c r="D923" s="86"/>
      <c r="E923" s="8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3"/>
      <c r="W923" s="3"/>
      <c r="X923" s="3"/>
      <c r="Y923" s="33"/>
      <c r="Z923" s="3"/>
      <c r="AA923" s="1"/>
      <c r="AB923" s="3"/>
      <c r="AC923" s="3"/>
      <c r="AD923" s="3"/>
      <c r="AE923" s="3"/>
      <c r="AF923" s="3"/>
      <c r="AG923" s="11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112"/>
      <c r="B924" s="113"/>
      <c r="C924" s="7"/>
      <c r="D924" s="86"/>
      <c r="E924" s="8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33"/>
      <c r="W924" s="22"/>
      <c r="X924" s="22"/>
      <c r="Y924" s="32"/>
      <c r="Z924" s="22"/>
      <c r="AA924" s="25"/>
      <c r="AB924" s="22"/>
      <c r="AC924" s="22"/>
      <c r="AD924" s="22"/>
      <c r="AE924" s="22"/>
      <c r="AF924" s="22"/>
      <c r="AG924" s="23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112"/>
      <c r="B925" s="113"/>
      <c r="C925" s="7"/>
      <c r="D925" s="86"/>
      <c r="E925" s="8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3"/>
      <c r="W925" s="3"/>
      <c r="X925" s="3"/>
      <c r="Y925" s="33"/>
      <c r="Z925" s="3"/>
      <c r="AA925" s="1"/>
      <c r="AB925" s="3"/>
      <c r="AC925" s="3"/>
      <c r="AD925" s="3"/>
      <c r="AE925" s="3"/>
      <c r="AF925" s="3"/>
      <c r="AG925" s="11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112"/>
      <c r="B926" s="113"/>
      <c r="C926" s="7"/>
      <c r="D926" s="86"/>
      <c r="E926" s="8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33"/>
      <c r="W926" s="22"/>
      <c r="X926" s="22"/>
      <c r="Y926" s="32"/>
      <c r="Z926" s="22"/>
      <c r="AA926" s="25"/>
      <c r="AB926" s="22"/>
      <c r="AC926" s="22"/>
      <c r="AD926" s="22"/>
      <c r="AE926" s="22"/>
      <c r="AF926" s="22"/>
      <c r="AG926" s="23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112"/>
      <c r="B927" s="113"/>
      <c r="C927" s="7"/>
      <c r="D927" s="86"/>
      <c r="E927" s="8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3"/>
      <c r="W927" s="3"/>
      <c r="X927" s="3"/>
      <c r="Y927" s="33"/>
      <c r="Z927" s="3"/>
      <c r="AA927" s="1"/>
      <c r="AB927" s="3"/>
      <c r="AC927" s="3"/>
      <c r="AD927" s="3"/>
      <c r="AE927" s="3"/>
      <c r="AF927" s="3"/>
      <c r="AG927" s="11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112"/>
      <c r="B928" s="113"/>
      <c r="C928" s="7"/>
      <c r="D928" s="86"/>
      <c r="E928" s="8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3"/>
      <c r="W928" s="3"/>
      <c r="X928" s="3"/>
      <c r="Y928" s="33"/>
      <c r="Z928" s="3"/>
      <c r="AA928" s="1"/>
      <c r="AB928" s="3"/>
      <c r="AC928" s="3"/>
      <c r="AD928" s="3"/>
      <c r="AE928" s="3"/>
      <c r="AF928" s="3"/>
      <c r="AG928" s="11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112"/>
      <c r="B929" s="113"/>
      <c r="C929" s="7"/>
      <c r="D929" s="86"/>
      <c r="E929" s="8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3"/>
      <c r="W929" s="3"/>
      <c r="X929" s="3"/>
      <c r="Y929" s="33"/>
      <c r="Z929" s="3"/>
      <c r="AA929" s="1"/>
      <c r="AB929" s="3"/>
      <c r="AC929" s="3"/>
      <c r="AD929" s="3"/>
      <c r="AE929" s="3"/>
      <c r="AF929" s="3"/>
      <c r="AG929" s="11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112"/>
      <c r="B930" s="113"/>
      <c r="C930" s="7"/>
      <c r="D930" s="86"/>
      <c r="E930" s="8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3"/>
      <c r="W930" s="3"/>
      <c r="X930" s="3"/>
      <c r="Y930" s="33"/>
      <c r="Z930" s="3"/>
      <c r="AA930" s="1"/>
      <c r="AB930" s="3"/>
      <c r="AC930" s="3"/>
      <c r="AD930" s="3"/>
      <c r="AE930" s="3"/>
      <c r="AF930" s="3"/>
      <c r="AG930" s="11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112"/>
      <c r="B931" s="113"/>
      <c r="C931" s="7"/>
      <c r="D931" s="86"/>
      <c r="E931" s="8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3"/>
      <c r="W931" s="3"/>
      <c r="X931" s="3"/>
      <c r="Y931" s="33"/>
      <c r="Z931" s="3"/>
      <c r="AA931" s="1"/>
      <c r="AB931" s="3"/>
      <c r="AC931" s="3"/>
      <c r="AD931" s="3"/>
      <c r="AE931" s="3"/>
      <c r="AF931" s="3"/>
      <c r="AG931" s="11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112"/>
      <c r="B932" s="113"/>
      <c r="C932" s="7"/>
      <c r="D932" s="86"/>
      <c r="E932" s="8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3"/>
      <c r="W932" s="3"/>
      <c r="X932" s="3"/>
      <c r="Y932" s="33"/>
      <c r="Z932" s="3"/>
      <c r="AA932" s="1"/>
      <c r="AB932" s="3"/>
      <c r="AC932" s="3"/>
      <c r="AD932" s="3"/>
      <c r="AE932" s="3"/>
      <c r="AF932" s="3"/>
      <c r="AG932" s="11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112"/>
      <c r="B933" s="113"/>
      <c r="C933" s="7"/>
      <c r="D933" s="86"/>
      <c r="E933" s="8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3"/>
      <c r="W933" s="3"/>
      <c r="X933" s="3"/>
      <c r="Y933" s="33"/>
      <c r="Z933" s="3"/>
      <c r="AA933" s="1"/>
      <c r="AB933" s="3"/>
      <c r="AC933" s="3"/>
      <c r="AD933" s="3"/>
      <c r="AE933" s="3"/>
      <c r="AF933" s="3"/>
      <c r="AG933" s="11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112"/>
      <c r="B934" s="113"/>
      <c r="C934" s="7"/>
      <c r="D934" s="86"/>
      <c r="E934" s="8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3"/>
      <c r="W934" s="3"/>
      <c r="X934" s="3"/>
      <c r="Y934" s="33"/>
      <c r="Z934" s="3"/>
      <c r="AA934" s="1"/>
      <c r="AB934" s="3"/>
      <c r="AC934" s="3"/>
      <c r="AD934" s="3"/>
      <c r="AE934" s="3"/>
      <c r="AF934" s="3"/>
      <c r="AG934" s="11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112"/>
      <c r="B935" s="113"/>
      <c r="C935" s="7"/>
      <c r="D935" s="86"/>
      <c r="E935" s="8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3"/>
      <c r="W935" s="3"/>
      <c r="X935" s="3"/>
      <c r="Y935" s="33"/>
      <c r="Z935" s="3"/>
      <c r="AA935" s="1"/>
      <c r="AB935" s="3"/>
      <c r="AC935" s="3"/>
      <c r="AD935" s="3"/>
      <c r="AE935" s="3"/>
      <c r="AF935" s="3"/>
      <c r="AG935" s="11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112"/>
      <c r="B936" s="113"/>
      <c r="C936" s="7"/>
      <c r="D936" s="86"/>
      <c r="E936" s="8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3"/>
      <c r="W936" s="3"/>
      <c r="X936" s="3"/>
      <c r="Y936" s="33"/>
      <c r="Z936" s="3"/>
      <c r="AA936" s="1"/>
      <c r="AB936" s="3"/>
      <c r="AC936" s="3"/>
      <c r="AD936" s="3"/>
      <c r="AE936" s="3"/>
      <c r="AF936" s="3"/>
      <c r="AG936" s="11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112"/>
      <c r="B937" s="113"/>
      <c r="C937" s="7"/>
      <c r="D937" s="86"/>
      <c r="E937" s="8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3"/>
      <c r="W937" s="3"/>
      <c r="X937" s="3"/>
      <c r="Y937" s="33"/>
      <c r="Z937" s="3"/>
      <c r="AA937" s="1"/>
      <c r="AB937" s="3"/>
      <c r="AC937" s="3"/>
      <c r="AD937" s="3"/>
      <c r="AE937" s="3"/>
      <c r="AF937" s="3"/>
      <c r="AG937" s="11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112"/>
      <c r="B938" s="113"/>
      <c r="C938" s="7"/>
      <c r="D938" s="86"/>
      <c r="E938" s="8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3"/>
      <c r="W938" s="3"/>
      <c r="X938" s="3"/>
      <c r="Y938" s="33"/>
      <c r="Z938" s="3"/>
      <c r="AA938" s="1"/>
      <c r="AB938" s="3"/>
      <c r="AC938" s="3"/>
      <c r="AD938" s="3"/>
      <c r="AE938" s="3"/>
      <c r="AF938" s="3"/>
      <c r="AG938" s="11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112"/>
      <c r="B939" s="113"/>
      <c r="C939" s="7"/>
      <c r="D939" s="86"/>
      <c r="E939" s="8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3"/>
      <c r="W939" s="3"/>
      <c r="X939" s="3"/>
      <c r="Y939" s="33"/>
      <c r="Z939" s="3"/>
      <c r="AA939" s="1"/>
      <c r="AB939" s="3"/>
      <c r="AC939" s="3"/>
      <c r="AD939" s="3"/>
      <c r="AE939" s="3"/>
      <c r="AF939" s="3"/>
      <c r="AG939" s="11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112"/>
      <c r="B940" s="113"/>
      <c r="C940" s="7"/>
      <c r="D940" s="86"/>
      <c r="E940" s="8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3"/>
      <c r="W940" s="3"/>
      <c r="X940" s="3"/>
      <c r="Y940" s="33"/>
      <c r="Z940" s="3"/>
      <c r="AA940" s="1"/>
      <c r="AB940" s="3"/>
      <c r="AC940" s="3"/>
      <c r="AD940" s="3"/>
      <c r="AE940" s="3"/>
      <c r="AF940" s="3"/>
      <c r="AG940" s="11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112"/>
      <c r="B941" s="113"/>
      <c r="C941" s="7"/>
      <c r="D941" s="86"/>
      <c r="E941" s="8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3"/>
      <c r="W941" s="3"/>
      <c r="X941" s="3"/>
      <c r="Y941" s="33"/>
      <c r="Z941" s="3"/>
      <c r="AA941" s="1"/>
      <c r="AB941" s="3"/>
      <c r="AC941" s="3"/>
      <c r="AD941" s="3"/>
      <c r="AE941" s="3"/>
      <c r="AF941" s="3"/>
      <c r="AG941" s="11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112"/>
      <c r="B942" s="113"/>
      <c r="C942" s="7"/>
      <c r="D942" s="86"/>
      <c r="E942" s="8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3"/>
      <c r="W942" s="3"/>
      <c r="X942" s="3"/>
      <c r="Y942" s="33"/>
      <c r="Z942" s="3"/>
      <c r="AA942" s="1"/>
      <c r="AB942" s="3"/>
      <c r="AC942" s="3"/>
      <c r="AD942" s="3"/>
      <c r="AE942" s="3"/>
      <c r="AF942" s="3"/>
      <c r="AG942" s="11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112"/>
      <c r="B943" s="113"/>
      <c r="C943" s="7"/>
      <c r="D943" s="86"/>
      <c r="E943" s="8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3"/>
      <c r="W943" s="3"/>
      <c r="X943" s="3"/>
      <c r="Y943" s="33"/>
      <c r="Z943" s="3"/>
      <c r="AA943" s="1"/>
      <c r="AB943" s="3"/>
      <c r="AC943" s="3"/>
      <c r="AD943" s="3"/>
      <c r="AE943" s="3"/>
      <c r="AF943" s="3"/>
      <c r="AG943" s="11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112"/>
      <c r="B944" s="113"/>
      <c r="C944" s="7"/>
      <c r="D944" s="86"/>
      <c r="E944" s="8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3"/>
      <c r="W944" s="3"/>
      <c r="X944" s="3"/>
      <c r="Y944" s="33"/>
      <c r="Z944" s="3"/>
      <c r="AA944" s="1"/>
      <c r="AB944" s="3"/>
      <c r="AC944" s="3"/>
      <c r="AD944" s="3"/>
      <c r="AE944" s="3"/>
      <c r="AF944" s="3"/>
      <c r="AG944" s="11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112"/>
      <c r="B945" s="113"/>
      <c r="C945" s="7"/>
      <c r="D945" s="86"/>
      <c r="E945" s="8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3"/>
      <c r="W945" s="3"/>
      <c r="X945" s="3"/>
      <c r="Y945" s="33"/>
      <c r="Z945" s="3"/>
      <c r="AA945" s="1"/>
      <c r="AB945" s="3"/>
      <c r="AC945" s="3"/>
      <c r="AD945" s="3"/>
      <c r="AE945" s="3"/>
      <c r="AF945" s="3"/>
      <c r="AG945" s="11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112"/>
      <c r="B946" s="113"/>
      <c r="C946" s="7"/>
      <c r="D946" s="86"/>
      <c r="E946" s="8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3"/>
      <c r="W946" s="3"/>
      <c r="X946" s="3"/>
      <c r="Y946" s="33"/>
      <c r="Z946" s="3"/>
      <c r="AA946" s="1"/>
      <c r="AB946" s="3"/>
      <c r="AC946" s="3"/>
      <c r="AD946" s="3"/>
      <c r="AE946" s="3"/>
      <c r="AF946" s="3"/>
      <c r="AG946" s="11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112"/>
      <c r="B947" s="113"/>
      <c r="C947" s="7"/>
      <c r="D947" s="86"/>
      <c r="E947" s="8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3"/>
      <c r="W947" s="3"/>
      <c r="X947" s="3"/>
      <c r="Y947" s="33"/>
      <c r="Z947" s="3"/>
      <c r="AA947" s="1"/>
      <c r="AB947" s="3"/>
      <c r="AC947" s="3"/>
      <c r="AD947" s="3"/>
      <c r="AE947" s="3"/>
      <c r="AF947" s="3"/>
      <c r="AG947" s="11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112"/>
      <c r="B948" s="113"/>
      <c r="C948" s="7"/>
      <c r="D948" s="86"/>
      <c r="E948" s="8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3"/>
      <c r="W948" s="3"/>
      <c r="X948" s="3"/>
      <c r="Y948" s="33"/>
      <c r="Z948" s="3"/>
      <c r="AA948" s="1"/>
      <c r="AB948" s="3"/>
      <c r="AC948" s="3"/>
      <c r="AD948" s="3"/>
      <c r="AE948" s="3"/>
      <c r="AF948" s="3"/>
      <c r="AG948" s="11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112"/>
      <c r="B949" s="113"/>
      <c r="C949" s="7"/>
      <c r="D949" s="86"/>
      <c r="E949" s="8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3"/>
      <c r="W949" s="3"/>
      <c r="X949" s="3"/>
      <c r="Y949" s="33"/>
      <c r="Z949" s="3"/>
      <c r="AA949" s="1"/>
      <c r="AB949" s="3"/>
      <c r="AC949" s="3"/>
      <c r="AD949" s="3"/>
      <c r="AE949" s="3"/>
      <c r="AF949" s="3"/>
      <c r="AG949" s="11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112"/>
      <c r="B950" s="113"/>
      <c r="C950" s="7"/>
      <c r="D950" s="86"/>
      <c r="E950" s="8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3"/>
      <c r="W950" s="3"/>
      <c r="X950" s="3"/>
      <c r="Y950" s="33"/>
      <c r="Z950" s="3"/>
      <c r="AA950" s="1"/>
      <c r="AB950" s="3"/>
      <c r="AC950" s="3"/>
      <c r="AD950" s="3"/>
      <c r="AE950" s="3"/>
      <c r="AF950" s="3"/>
      <c r="AG950" s="11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112"/>
      <c r="B951" s="113"/>
      <c r="C951" s="7"/>
      <c r="D951" s="86"/>
      <c r="E951" s="8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3"/>
      <c r="W951" s="3"/>
      <c r="X951" s="3"/>
      <c r="Y951" s="33"/>
      <c r="Z951" s="3"/>
      <c r="AA951" s="1"/>
      <c r="AB951" s="3"/>
      <c r="AC951" s="3"/>
      <c r="AD951" s="3"/>
      <c r="AE951" s="3"/>
      <c r="AF951" s="3"/>
      <c r="AG951" s="11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112"/>
      <c r="B952" s="113"/>
      <c r="C952" s="7"/>
      <c r="D952" s="86"/>
      <c r="E952" s="8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3"/>
      <c r="W952" s="3"/>
      <c r="X952" s="3"/>
      <c r="Y952" s="33"/>
      <c r="Z952" s="3"/>
      <c r="AA952" s="1"/>
      <c r="AB952" s="3"/>
      <c r="AC952" s="3"/>
      <c r="AD952" s="3"/>
      <c r="AE952" s="3"/>
      <c r="AF952" s="3"/>
      <c r="AG952" s="11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112"/>
      <c r="B953" s="113"/>
      <c r="C953" s="7"/>
      <c r="D953" s="86"/>
      <c r="E953" s="8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3"/>
      <c r="W953" s="3"/>
      <c r="X953" s="3"/>
      <c r="Y953" s="33"/>
      <c r="Z953" s="3"/>
      <c r="AA953" s="1"/>
      <c r="AB953" s="3"/>
      <c r="AC953" s="3"/>
      <c r="AD953" s="3"/>
      <c r="AE953" s="3"/>
      <c r="AF953" s="3"/>
      <c r="AG953" s="11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112"/>
      <c r="B954" s="113"/>
      <c r="C954" s="7"/>
      <c r="D954" s="86"/>
      <c r="E954" s="8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3"/>
      <c r="W954" s="3"/>
      <c r="X954" s="3"/>
      <c r="Y954" s="33"/>
      <c r="Z954" s="3"/>
      <c r="AA954" s="1"/>
      <c r="AB954" s="3"/>
      <c r="AC954" s="3"/>
      <c r="AD954" s="3"/>
      <c r="AE954" s="3"/>
      <c r="AF954" s="3"/>
      <c r="AG954" s="11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112"/>
      <c r="B955" s="113"/>
      <c r="C955" s="7"/>
      <c r="D955" s="86"/>
      <c r="E955" s="8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3"/>
      <c r="W955" s="3"/>
      <c r="X955" s="3"/>
      <c r="Y955" s="33"/>
      <c r="Z955" s="3"/>
      <c r="AA955" s="1"/>
      <c r="AB955" s="3"/>
      <c r="AC955" s="3"/>
      <c r="AD955" s="3"/>
      <c r="AE955" s="3"/>
      <c r="AF955" s="3"/>
      <c r="AG955" s="11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112"/>
      <c r="B956" s="113"/>
      <c r="C956" s="7"/>
      <c r="D956" s="86"/>
      <c r="E956" s="8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3"/>
      <c r="W956" s="3"/>
      <c r="X956" s="3"/>
      <c r="Y956" s="33"/>
      <c r="Z956" s="3"/>
      <c r="AA956" s="1"/>
      <c r="AB956" s="3"/>
      <c r="AC956" s="3"/>
      <c r="AD956" s="3"/>
      <c r="AE956" s="3"/>
      <c r="AF956" s="3"/>
      <c r="AG956" s="11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112"/>
      <c r="B957" s="113"/>
      <c r="C957" s="7"/>
      <c r="D957" s="86"/>
      <c r="E957" s="8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3"/>
      <c r="W957" s="3"/>
      <c r="X957" s="3"/>
      <c r="Y957" s="33"/>
      <c r="Z957" s="3"/>
      <c r="AA957" s="1"/>
      <c r="AB957" s="3"/>
      <c r="AC957" s="3"/>
      <c r="AD957" s="3"/>
      <c r="AE957" s="3"/>
      <c r="AF957" s="3"/>
      <c r="AG957" s="11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112"/>
      <c r="B958" s="113"/>
      <c r="C958" s="7"/>
      <c r="D958" s="86"/>
      <c r="E958" s="8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3"/>
      <c r="W958" s="3"/>
      <c r="X958" s="3"/>
      <c r="Y958" s="33"/>
      <c r="Z958" s="3"/>
      <c r="AA958" s="1"/>
      <c r="AB958" s="3"/>
      <c r="AC958" s="3"/>
      <c r="AD958" s="3"/>
      <c r="AE958" s="3"/>
      <c r="AF958" s="3"/>
      <c r="AG958" s="11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112"/>
      <c r="B959" s="113"/>
      <c r="C959" s="7"/>
      <c r="D959" s="86"/>
      <c r="E959" s="8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3"/>
      <c r="W959" s="3"/>
      <c r="X959" s="3"/>
      <c r="Y959" s="33"/>
      <c r="Z959" s="3"/>
      <c r="AA959" s="1"/>
      <c r="AB959" s="3"/>
      <c r="AC959" s="3"/>
      <c r="AD959" s="3"/>
      <c r="AE959" s="3"/>
      <c r="AF959" s="3"/>
      <c r="AG959" s="11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112"/>
      <c r="B960" s="113"/>
      <c r="C960" s="7"/>
      <c r="D960" s="86"/>
      <c r="E960" s="8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3"/>
      <c r="W960" s="3"/>
      <c r="X960" s="3"/>
      <c r="Y960" s="33"/>
      <c r="Z960" s="3"/>
      <c r="AA960" s="1"/>
      <c r="AB960" s="3"/>
      <c r="AC960" s="3"/>
      <c r="AD960" s="3"/>
      <c r="AE960" s="3"/>
      <c r="AF960" s="3"/>
      <c r="AG960" s="11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112"/>
      <c r="B961" s="113"/>
      <c r="C961" s="7"/>
      <c r="D961" s="86"/>
      <c r="E961" s="8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3"/>
      <c r="W961" s="3"/>
      <c r="X961" s="3"/>
      <c r="Y961" s="33"/>
      <c r="Z961" s="3"/>
      <c r="AA961" s="1"/>
      <c r="AB961" s="3"/>
      <c r="AC961" s="3"/>
      <c r="AD961" s="3"/>
      <c r="AE961" s="3"/>
      <c r="AF961" s="3"/>
      <c r="AG961" s="11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112"/>
      <c r="B962" s="113"/>
      <c r="C962" s="7"/>
      <c r="D962" s="86"/>
      <c r="E962" s="8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3"/>
      <c r="W962" s="3"/>
      <c r="X962" s="3"/>
      <c r="Y962" s="33"/>
      <c r="Z962" s="3"/>
      <c r="AA962" s="1"/>
      <c r="AB962" s="3"/>
      <c r="AC962" s="3"/>
      <c r="AD962" s="3"/>
      <c r="AE962" s="3"/>
      <c r="AF962" s="3"/>
      <c r="AG962" s="11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112"/>
      <c r="B963" s="113"/>
      <c r="C963" s="7"/>
      <c r="D963" s="86"/>
      <c r="E963" s="8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3"/>
      <c r="W963" s="3"/>
      <c r="X963" s="3"/>
      <c r="Y963" s="33"/>
      <c r="Z963" s="3"/>
      <c r="AA963" s="1"/>
      <c r="AB963" s="3"/>
      <c r="AC963" s="3"/>
      <c r="AD963" s="3"/>
      <c r="AE963" s="3"/>
      <c r="AF963" s="3"/>
      <c r="AG963" s="11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112"/>
      <c r="B964" s="113"/>
      <c r="C964" s="7"/>
      <c r="D964" s="86"/>
      <c r="E964" s="8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3"/>
      <c r="W964" s="3"/>
      <c r="X964" s="3"/>
      <c r="Y964" s="33"/>
      <c r="Z964" s="3"/>
      <c r="AA964" s="1"/>
      <c r="AB964" s="3"/>
      <c r="AC964" s="3"/>
      <c r="AD964" s="3"/>
      <c r="AE964" s="3"/>
      <c r="AF964" s="3"/>
      <c r="AG964" s="11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112"/>
      <c r="B965" s="113"/>
      <c r="C965" s="7"/>
      <c r="D965" s="86"/>
      <c r="E965" s="8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3"/>
      <c r="W965" s="3"/>
      <c r="X965" s="3"/>
      <c r="Y965" s="33"/>
      <c r="Z965" s="3"/>
      <c r="AA965" s="1"/>
      <c r="AB965" s="3"/>
      <c r="AC965" s="3"/>
      <c r="AD965" s="3"/>
      <c r="AE965" s="3"/>
      <c r="AF965" s="3"/>
      <c r="AG965" s="11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112"/>
      <c r="B966" s="113"/>
      <c r="C966" s="7"/>
      <c r="D966" s="86"/>
      <c r="E966" s="8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3"/>
      <c r="W966" s="3"/>
      <c r="X966" s="3"/>
      <c r="Y966" s="33"/>
      <c r="Z966" s="3"/>
      <c r="AA966" s="1"/>
      <c r="AB966" s="3"/>
      <c r="AC966" s="3"/>
      <c r="AD966" s="3"/>
      <c r="AE966" s="3"/>
      <c r="AF966" s="3"/>
      <c r="AG966" s="11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112"/>
      <c r="B967" s="113"/>
      <c r="C967" s="7"/>
      <c r="D967" s="86"/>
      <c r="E967" s="8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3"/>
      <c r="W967" s="3"/>
      <c r="X967" s="3"/>
      <c r="Y967" s="33"/>
      <c r="Z967" s="3"/>
      <c r="AA967" s="1"/>
      <c r="AB967" s="3"/>
      <c r="AC967" s="3"/>
      <c r="AD967" s="3"/>
      <c r="AE967" s="3"/>
      <c r="AF967" s="3"/>
      <c r="AG967" s="11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112"/>
      <c r="B968" s="113"/>
      <c r="C968" s="7"/>
      <c r="D968" s="86"/>
      <c r="E968" s="8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3"/>
      <c r="W968" s="3"/>
      <c r="X968" s="3"/>
      <c r="Y968" s="33"/>
      <c r="Z968" s="3"/>
      <c r="AA968" s="1"/>
      <c r="AB968" s="3"/>
      <c r="AC968" s="3"/>
      <c r="AD968" s="3"/>
      <c r="AE968" s="3"/>
      <c r="AF968" s="3"/>
      <c r="AG968" s="11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112"/>
      <c r="B969" s="113"/>
      <c r="C969" s="7"/>
      <c r="D969" s="86"/>
      <c r="E969" s="8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3"/>
      <c r="W969" s="3"/>
      <c r="X969" s="3"/>
      <c r="Y969" s="33"/>
      <c r="Z969" s="3"/>
      <c r="AA969" s="1"/>
      <c r="AB969" s="3"/>
      <c r="AC969" s="3"/>
      <c r="AD969" s="3"/>
      <c r="AE969" s="3"/>
      <c r="AF969" s="3"/>
      <c r="AG969" s="11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112"/>
      <c r="B970" s="113"/>
      <c r="C970" s="7"/>
      <c r="D970" s="86"/>
      <c r="E970" s="8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3"/>
      <c r="W970" s="3"/>
      <c r="X970" s="3"/>
      <c r="Y970" s="33"/>
      <c r="Z970" s="3"/>
      <c r="AA970" s="1"/>
      <c r="AB970" s="3"/>
      <c r="AC970" s="3"/>
      <c r="AD970" s="3"/>
      <c r="AE970" s="3"/>
      <c r="AF970" s="3"/>
      <c r="AG970" s="11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112"/>
      <c r="B971" s="113"/>
      <c r="C971" s="7"/>
      <c r="D971" s="86"/>
      <c r="E971" s="8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3"/>
      <c r="W971" s="3"/>
      <c r="X971" s="3"/>
      <c r="Y971" s="33"/>
      <c r="Z971" s="3"/>
      <c r="AA971" s="1"/>
      <c r="AB971" s="3"/>
      <c r="AC971" s="3"/>
      <c r="AD971" s="3"/>
      <c r="AE971" s="3"/>
      <c r="AF971" s="3"/>
      <c r="AG971" s="11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112"/>
      <c r="B972" s="113"/>
      <c r="C972" s="7"/>
      <c r="D972" s="86"/>
      <c r="E972" s="8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3"/>
      <c r="W972" s="3"/>
      <c r="X972" s="3"/>
      <c r="Y972" s="33"/>
      <c r="Z972" s="3"/>
      <c r="AA972" s="1"/>
      <c r="AB972" s="3"/>
      <c r="AC972" s="3"/>
      <c r="AD972" s="3"/>
      <c r="AE972" s="3"/>
      <c r="AF972" s="3"/>
      <c r="AG972" s="11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112"/>
      <c r="B973" s="113"/>
      <c r="C973" s="7"/>
      <c r="D973" s="86"/>
      <c r="E973" s="8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3"/>
      <c r="W973" s="3"/>
      <c r="X973" s="3"/>
      <c r="Y973" s="33"/>
      <c r="Z973" s="3"/>
      <c r="AA973" s="1"/>
      <c r="AB973" s="3"/>
      <c r="AC973" s="3"/>
      <c r="AD973" s="3"/>
      <c r="AE973" s="3"/>
      <c r="AF973" s="3"/>
      <c r="AG973" s="11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112"/>
      <c r="B974" s="113"/>
      <c r="C974" s="7"/>
      <c r="D974" s="86"/>
      <c r="E974" s="8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3"/>
      <c r="W974" s="3"/>
      <c r="X974" s="3"/>
      <c r="Y974" s="33"/>
      <c r="Z974" s="3"/>
      <c r="AA974" s="1"/>
      <c r="AB974" s="3"/>
      <c r="AC974" s="3"/>
      <c r="AD974" s="3"/>
      <c r="AE974" s="3"/>
      <c r="AF974" s="3"/>
      <c r="AG974" s="11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112"/>
      <c r="B975" s="113"/>
      <c r="C975" s="7"/>
      <c r="D975" s="86"/>
      <c r="E975" s="8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3"/>
      <c r="W975" s="3"/>
      <c r="X975" s="3"/>
      <c r="Y975" s="33"/>
      <c r="Z975" s="3"/>
      <c r="AA975" s="1"/>
      <c r="AB975" s="3"/>
      <c r="AC975" s="3"/>
      <c r="AD975" s="3"/>
      <c r="AE975" s="3"/>
      <c r="AF975" s="3"/>
      <c r="AG975" s="11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112"/>
      <c r="B976" s="113"/>
      <c r="C976" s="7"/>
      <c r="D976" s="86"/>
      <c r="E976" s="8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3"/>
      <c r="W976" s="3"/>
      <c r="X976" s="3"/>
      <c r="Y976" s="33"/>
      <c r="Z976" s="3"/>
      <c r="AA976" s="1"/>
      <c r="AB976" s="3"/>
      <c r="AC976" s="3"/>
      <c r="AD976" s="3"/>
      <c r="AE976" s="3"/>
      <c r="AF976" s="3"/>
      <c r="AG976" s="11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112"/>
      <c r="B977" s="113"/>
      <c r="C977" s="7"/>
      <c r="D977" s="86"/>
      <c r="E977" s="8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3"/>
      <c r="W977" s="3"/>
      <c r="X977" s="3"/>
      <c r="Y977" s="33"/>
      <c r="Z977" s="3"/>
      <c r="AA977" s="1"/>
      <c r="AB977" s="3"/>
      <c r="AC977" s="3"/>
      <c r="AD977" s="3"/>
      <c r="AE977" s="3"/>
      <c r="AF977" s="3"/>
      <c r="AG977" s="11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112"/>
      <c r="B978" s="113"/>
      <c r="C978" s="7"/>
      <c r="D978" s="86"/>
      <c r="E978" s="8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3"/>
      <c r="W978" s="3"/>
      <c r="X978" s="3"/>
      <c r="Y978" s="33"/>
      <c r="Z978" s="3"/>
      <c r="AA978" s="1"/>
      <c r="AB978" s="3"/>
      <c r="AC978" s="3"/>
      <c r="AD978" s="3"/>
      <c r="AE978" s="3"/>
      <c r="AF978" s="3"/>
      <c r="AG978" s="11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112"/>
      <c r="B979" s="113"/>
      <c r="C979" s="7"/>
      <c r="D979" s="86"/>
      <c r="E979" s="8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3"/>
      <c r="W979" s="3"/>
      <c r="X979" s="3"/>
      <c r="Y979" s="33"/>
      <c r="Z979" s="3"/>
      <c r="AA979" s="1"/>
      <c r="AB979" s="3"/>
      <c r="AC979" s="3"/>
      <c r="AD979" s="3"/>
      <c r="AE979" s="3"/>
      <c r="AF979" s="3"/>
      <c r="AG979" s="11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112"/>
      <c r="B980" s="113"/>
      <c r="C980" s="7"/>
      <c r="D980" s="86"/>
      <c r="E980" s="8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3"/>
      <c r="W980" s="3"/>
      <c r="X980" s="3"/>
      <c r="Y980" s="33"/>
      <c r="Z980" s="3"/>
      <c r="AA980" s="1"/>
      <c r="AB980" s="3"/>
      <c r="AC980" s="3"/>
      <c r="AD980" s="3"/>
      <c r="AE980" s="3"/>
      <c r="AF980" s="3"/>
      <c r="AG980" s="11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112"/>
      <c r="B981" s="113"/>
      <c r="C981" s="7"/>
      <c r="D981" s="86"/>
      <c r="E981" s="8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3"/>
      <c r="W981" s="3"/>
      <c r="X981" s="3"/>
      <c r="Y981" s="33"/>
      <c r="Z981" s="3"/>
      <c r="AA981" s="1"/>
      <c r="AB981" s="3"/>
      <c r="AC981" s="3"/>
      <c r="AD981" s="3"/>
      <c r="AE981" s="3"/>
      <c r="AF981" s="3"/>
      <c r="AG981" s="11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112"/>
      <c r="B982" s="113"/>
      <c r="C982" s="7"/>
      <c r="D982" s="86"/>
      <c r="E982" s="8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3"/>
      <c r="W982" s="3"/>
      <c r="X982" s="3"/>
      <c r="Y982" s="33"/>
      <c r="Z982" s="3"/>
      <c r="AA982" s="1"/>
      <c r="AB982" s="3"/>
      <c r="AC982" s="3"/>
      <c r="AD982" s="3"/>
      <c r="AE982" s="3"/>
      <c r="AF982" s="3"/>
      <c r="AG982" s="11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112"/>
      <c r="B983" s="113"/>
      <c r="C983" s="7"/>
      <c r="D983" s="86"/>
      <c r="E983" s="8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3"/>
      <c r="W983" s="3"/>
      <c r="X983" s="3"/>
      <c r="Y983" s="33"/>
      <c r="Z983" s="3"/>
      <c r="AA983" s="1"/>
      <c r="AB983" s="3"/>
      <c r="AC983" s="3"/>
      <c r="AD983" s="3"/>
      <c r="AE983" s="3"/>
      <c r="AF983" s="3"/>
      <c r="AG983" s="11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112"/>
      <c r="B984" s="113"/>
      <c r="C984" s="7"/>
      <c r="D984" s="86"/>
      <c r="E984" s="8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3"/>
      <c r="W984" s="3"/>
      <c r="X984" s="3"/>
      <c r="Y984" s="33"/>
      <c r="Z984" s="3"/>
      <c r="AA984" s="1"/>
      <c r="AB984" s="3"/>
      <c r="AC984" s="3"/>
      <c r="AD984" s="3"/>
      <c r="AE984" s="3"/>
      <c r="AF984" s="3"/>
      <c r="AG984" s="11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112"/>
      <c r="B985" s="113"/>
      <c r="C985" s="7"/>
      <c r="D985" s="86"/>
      <c r="E985" s="8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3"/>
      <c r="W985" s="3"/>
      <c r="X985" s="3"/>
      <c r="Y985" s="33"/>
      <c r="Z985" s="3"/>
      <c r="AA985" s="1"/>
      <c r="AB985" s="3"/>
      <c r="AC985" s="3"/>
      <c r="AD985" s="3"/>
      <c r="AE985" s="3"/>
      <c r="AF985" s="3"/>
      <c r="AG985" s="11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112"/>
      <c r="B986" s="113"/>
      <c r="C986" s="7"/>
      <c r="D986" s="86"/>
      <c r="E986" s="8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3"/>
      <c r="W986" s="3"/>
      <c r="X986" s="3"/>
      <c r="Y986" s="33"/>
      <c r="Z986" s="3"/>
      <c r="AA986" s="1"/>
      <c r="AB986" s="3"/>
      <c r="AC986" s="3"/>
      <c r="AD986" s="3"/>
      <c r="AE986" s="3"/>
      <c r="AF986" s="3"/>
      <c r="AG986" s="11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112"/>
      <c r="B987" s="113"/>
      <c r="C987" s="7"/>
      <c r="D987" s="86"/>
      <c r="E987" s="8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3"/>
      <c r="W987" s="3"/>
      <c r="X987" s="3"/>
      <c r="Y987" s="33"/>
      <c r="Z987" s="3"/>
      <c r="AA987" s="1"/>
      <c r="AB987" s="3"/>
      <c r="AC987" s="3"/>
      <c r="AD987" s="3"/>
      <c r="AE987" s="3"/>
      <c r="AF987" s="3"/>
      <c r="AG987" s="11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112"/>
      <c r="B988" s="113"/>
      <c r="C988" s="7"/>
      <c r="D988" s="86"/>
      <c r="E988" s="8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3"/>
      <c r="W988" s="3"/>
      <c r="X988" s="3"/>
      <c r="Y988" s="33"/>
      <c r="Z988" s="3"/>
      <c r="AA988" s="1"/>
      <c r="AB988" s="3"/>
      <c r="AC988" s="3"/>
      <c r="AD988" s="3"/>
      <c r="AE988" s="3"/>
      <c r="AF988" s="3"/>
      <c r="AG988" s="11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112"/>
      <c r="B989" s="113"/>
      <c r="C989" s="7"/>
      <c r="D989" s="86"/>
      <c r="E989" s="8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3"/>
      <c r="W989" s="3"/>
      <c r="X989" s="3"/>
      <c r="Y989" s="33"/>
      <c r="Z989" s="3"/>
      <c r="AA989" s="1"/>
      <c r="AB989" s="3"/>
      <c r="AC989" s="3"/>
      <c r="AD989" s="3"/>
      <c r="AE989" s="3"/>
      <c r="AF989" s="3"/>
      <c r="AG989" s="11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112"/>
      <c r="B990" s="113"/>
      <c r="C990" s="7"/>
      <c r="D990" s="86"/>
      <c r="E990" s="8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3"/>
      <c r="W990" s="3"/>
      <c r="X990" s="3"/>
      <c r="Y990" s="33"/>
      <c r="Z990" s="3"/>
      <c r="AA990" s="1"/>
      <c r="AB990" s="3"/>
      <c r="AC990" s="3"/>
      <c r="AD990" s="3"/>
      <c r="AE990" s="3"/>
      <c r="AF990" s="3"/>
      <c r="AG990" s="11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112"/>
      <c r="B991" s="113"/>
      <c r="C991" s="7"/>
      <c r="D991" s="86"/>
      <c r="E991" s="8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3"/>
      <c r="W991" s="3"/>
      <c r="X991" s="3"/>
      <c r="Y991" s="33"/>
      <c r="Z991" s="3"/>
      <c r="AA991" s="1"/>
      <c r="AB991" s="3"/>
      <c r="AC991" s="3"/>
      <c r="AD991" s="3"/>
      <c r="AE991" s="3"/>
      <c r="AF991" s="3"/>
      <c r="AG991" s="11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112"/>
      <c r="B992" s="113"/>
      <c r="C992" s="7"/>
      <c r="D992" s="86"/>
      <c r="E992" s="8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3"/>
      <c r="W992" s="3"/>
      <c r="X992" s="3"/>
      <c r="Y992" s="33"/>
      <c r="Z992" s="3"/>
      <c r="AA992" s="1"/>
      <c r="AB992" s="3"/>
      <c r="AC992" s="3"/>
      <c r="AD992" s="3"/>
      <c r="AE992" s="3"/>
      <c r="AF992" s="3"/>
      <c r="AG992" s="11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112"/>
      <c r="B993" s="113"/>
      <c r="C993" s="7"/>
      <c r="D993" s="86"/>
      <c r="E993" s="8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3"/>
      <c r="W993" s="3"/>
      <c r="X993" s="3"/>
      <c r="Y993" s="33"/>
      <c r="Z993" s="3"/>
      <c r="AA993" s="1"/>
      <c r="AB993" s="3"/>
      <c r="AC993" s="3"/>
      <c r="AD993" s="3"/>
      <c r="AE993" s="3"/>
      <c r="AF993" s="3"/>
      <c r="AG993" s="11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112"/>
      <c r="B994" s="113"/>
      <c r="C994" s="7"/>
      <c r="D994" s="86"/>
      <c r="E994" s="8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3"/>
      <c r="W994" s="3"/>
      <c r="X994" s="3"/>
      <c r="Y994" s="33"/>
      <c r="Z994" s="3"/>
      <c r="AA994" s="1"/>
      <c r="AB994" s="3"/>
      <c r="AC994" s="3"/>
      <c r="AD994" s="3"/>
      <c r="AE994" s="3"/>
      <c r="AF994" s="3"/>
      <c r="AG994" s="11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112"/>
      <c r="B995" s="113"/>
      <c r="C995" s="7"/>
      <c r="D995" s="86"/>
      <c r="E995" s="8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3"/>
      <c r="W995" s="3"/>
      <c r="X995" s="3"/>
      <c r="Y995" s="33"/>
      <c r="Z995" s="3"/>
      <c r="AA995" s="1"/>
      <c r="AB995" s="3"/>
      <c r="AC995" s="3"/>
      <c r="AD995" s="3"/>
      <c r="AE995" s="3"/>
      <c r="AF995" s="3"/>
      <c r="AG995" s="11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112"/>
      <c r="B996" s="113"/>
      <c r="C996" s="7"/>
      <c r="D996" s="86"/>
      <c r="E996" s="8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3"/>
      <c r="W996" s="3"/>
      <c r="X996" s="3"/>
      <c r="Y996" s="33"/>
      <c r="Z996" s="3"/>
      <c r="AA996" s="1"/>
      <c r="AB996" s="3"/>
      <c r="AC996" s="3"/>
      <c r="AD996" s="3"/>
      <c r="AE996" s="3"/>
      <c r="AF996" s="3"/>
      <c r="AG996" s="11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112"/>
      <c r="B997" s="113"/>
      <c r="C997" s="7"/>
      <c r="D997" s="86"/>
      <c r="E997" s="8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3"/>
      <c r="W997" s="3"/>
      <c r="X997" s="3"/>
      <c r="Y997" s="33"/>
      <c r="Z997" s="3"/>
      <c r="AA997" s="1"/>
      <c r="AB997" s="3"/>
      <c r="AC997" s="3"/>
      <c r="AD997" s="3"/>
      <c r="AE997" s="3"/>
      <c r="AF997" s="3"/>
      <c r="AG997" s="11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112"/>
      <c r="B998" s="113"/>
      <c r="C998" s="7"/>
      <c r="D998" s="86"/>
      <c r="E998" s="8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3"/>
      <c r="W998" s="3"/>
      <c r="X998" s="3"/>
      <c r="Y998" s="33"/>
      <c r="Z998" s="3"/>
      <c r="AA998" s="1"/>
      <c r="AB998" s="3"/>
      <c r="AC998" s="3"/>
      <c r="AD998" s="3"/>
      <c r="AE998" s="3"/>
      <c r="AF998" s="3"/>
      <c r="AG998" s="11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112"/>
      <c r="B999" s="113"/>
      <c r="C999" s="7"/>
      <c r="D999" s="86"/>
      <c r="E999" s="8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3"/>
      <c r="W999" s="3"/>
      <c r="X999" s="3"/>
      <c r="Y999" s="33"/>
      <c r="Z999" s="3"/>
      <c r="AA999" s="1"/>
      <c r="AB999" s="3"/>
      <c r="AC999" s="3"/>
      <c r="AD999" s="3"/>
      <c r="AE999" s="3"/>
      <c r="AF999" s="3"/>
      <c r="AG999" s="11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112"/>
      <c r="B1000" s="113"/>
      <c r="C1000" s="7"/>
      <c r="D1000" s="86"/>
      <c r="E1000" s="8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3"/>
      <c r="W1000" s="3"/>
      <c r="X1000" s="3"/>
      <c r="Y1000" s="33"/>
      <c r="Z1000" s="3"/>
      <c r="AA1000" s="1"/>
      <c r="AB1000" s="3"/>
      <c r="AC1000" s="3"/>
      <c r="AD1000" s="3"/>
      <c r="AE1000" s="3"/>
      <c r="AF1000" s="3"/>
      <c r="AG1000" s="11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112"/>
      <c r="B1001" s="113"/>
      <c r="C1001" s="7"/>
      <c r="D1001" s="86"/>
      <c r="E1001" s="8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3"/>
      <c r="W1001" s="3"/>
      <c r="X1001" s="3"/>
      <c r="Y1001" s="33"/>
      <c r="Z1001" s="3"/>
      <c r="AA1001" s="1"/>
      <c r="AB1001" s="3"/>
      <c r="AC1001" s="3"/>
      <c r="AD1001" s="3"/>
      <c r="AE1001" s="3"/>
      <c r="AF1001" s="3"/>
      <c r="AG1001" s="11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112"/>
      <c r="B1002" s="113"/>
      <c r="C1002" s="7"/>
      <c r="D1002" s="86"/>
      <c r="E1002" s="8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3"/>
      <c r="W1002" s="3"/>
      <c r="X1002" s="3"/>
      <c r="Y1002" s="33"/>
      <c r="Z1002" s="3"/>
      <c r="AA1002" s="1"/>
      <c r="AB1002" s="3"/>
      <c r="AC1002" s="3"/>
      <c r="AD1002" s="3"/>
      <c r="AE1002" s="3"/>
      <c r="AF1002" s="3"/>
      <c r="AG1002" s="11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112"/>
      <c r="B1003" s="113"/>
      <c r="C1003" s="7"/>
      <c r="D1003" s="86"/>
      <c r="E1003" s="8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3"/>
      <c r="W1003" s="3"/>
      <c r="X1003" s="3"/>
      <c r="Y1003" s="33"/>
      <c r="Z1003" s="3"/>
      <c r="AA1003" s="1"/>
      <c r="AB1003" s="3"/>
      <c r="AC1003" s="3"/>
      <c r="AD1003" s="3"/>
      <c r="AE1003" s="3"/>
      <c r="AF1003" s="3"/>
      <c r="AG1003" s="11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112"/>
      <c r="B1004" s="113"/>
      <c r="C1004" s="7"/>
      <c r="D1004" s="86"/>
      <c r="E1004" s="8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3"/>
      <c r="W1004" s="3"/>
      <c r="X1004" s="3"/>
      <c r="Y1004" s="33"/>
      <c r="Z1004" s="3"/>
      <c r="AA1004" s="1"/>
      <c r="AB1004" s="3"/>
      <c r="AC1004" s="3"/>
      <c r="AD1004" s="3"/>
      <c r="AE1004" s="3"/>
      <c r="AF1004" s="3"/>
      <c r="AG1004" s="11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112"/>
      <c r="B1005" s="113"/>
      <c r="C1005" s="7"/>
      <c r="D1005" s="86"/>
      <c r="E1005" s="8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3"/>
      <c r="W1005" s="3"/>
      <c r="X1005" s="3"/>
      <c r="Y1005" s="33"/>
      <c r="Z1005" s="3"/>
      <c r="AA1005" s="1"/>
      <c r="AB1005" s="3"/>
      <c r="AC1005" s="3"/>
      <c r="AD1005" s="3"/>
      <c r="AE1005" s="3"/>
      <c r="AF1005" s="3"/>
      <c r="AG1005" s="11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112"/>
      <c r="B1006" s="113"/>
      <c r="C1006" s="7"/>
      <c r="D1006" s="86"/>
      <c r="E1006" s="8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3"/>
      <c r="W1006" s="3"/>
      <c r="X1006" s="3"/>
      <c r="Y1006" s="33"/>
      <c r="Z1006" s="3"/>
      <c r="AA1006" s="1"/>
      <c r="AB1006" s="3"/>
      <c r="AC1006" s="3"/>
      <c r="AD1006" s="3"/>
      <c r="AE1006" s="3"/>
      <c r="AF1006" s="3"/>
      <c r="AG1006" s="11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112"/>
      <c r="B1007" s="113"/>
      <c r="C1007" s="7"/>
      <c r="D1007" s="86"/>
      <c r="E1007" s="8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3"/>
      <c r="W1007" s="3"/>
      <c r="X1007" s="3"/>
      <c r="Y1007" s="33"/>
      <c r="Z1007" s="3"/>
      <c r="AA1007" s="1"/>
      <c r="AB1007" s="3"/>
      <c r="AC1007" s="3"/>
      <c r="AD1007" s="3"/>
      <c r="AE1007" s="3"/>
      <c r="AF1007" s="3"/>
      <c r="AG1007" s="11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112"/>
      <c r="B1008" s="113"/>
      <c r="C1008" s="7"/>
      <c r="D1008" s="86"/>
      <c r="E1008" s="8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3"/>
      <c r="W1008" s="3"/>
      <c r="X1008" s="3"/>
      <c r="Y1008" s="33"/>
      <c r="Z1008" s="3"/>
      <c r="AA1008" s="1"/>
      <c r="AB1008" s="3"/>
      <c r="AC1008" s="3"/>
      <c r="AD1008" s="3"/>
      <c r="AE1008" s="3"/>
      <c r="AF1008" s="3"/>
      <c r="AG1008" s="11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112"/>
      <c r="B1009" s="113"/>
      <c r="C1009" s="7"/>
      <c r="D1009" s="86"/>
      <c r="E1009" s="8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3"/>
      <c r="W1009" s="3"/>
      <c r="X1009" s="3"/>
      <c r="Y1009" s="33"/>
      <c r="Z1009" s="3"/>
      <c r="AA1009" s="1"/>
      <c r="AB1009" s="3"/>
      <c r="AC1009" s="3"/>
      <c r="AD1009" s="3"/>
      <c r="AE1009" s="3"/>
      <c r="AF1009" s="3"/>
      <c r="AG1009" s="11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112"/>
      <c r="B1010" s="113"/>
      <c r="C1010" s="7"/>
      <c r="D1010" s="86"/>
      <c r="E1010" s="8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3"/>
      <c r="W1010" s="3"/>
      <c r="X1010" s="3"/>
      <c r="Y1010" s="33"/>
      <c r="Z1010" s="3"/>
      <c r="AA1010" s="1"/>
      <c r="AB1010" s="3"/>
      <c r="AC1010" s="3"/>
      <c r="AD1010" s="3"/>
      <c r="AE1010" s="3"/>
      <c r="AF1010" s="3"/>
      <c r="AG1010" s="11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112"/>
      <c r="B1011" s="113"/>
      <c r="C1011" s="7"/>
      <c r="D1011" s="86"/>
      <c r="E1011" s="8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3"/>
      <c r="W1011" s="3"/>
      <c r="X1011" s="3"/>
      <c r="Y1011" s="33"/>
      <c r="Z1011" s="3"/>
      <c r="AA1011" s="1"/>
      <c r="AB1011" s="3"/>
      <c r="AC1011" s="3"/>
      <c r="AD1011" s="3"/>
      <c r="AE1011" s="3"/>
      <c r="AF1011" s="3"/>
      <c r="AG1011" s="11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112"/>
      <c r="B1012" s="113"/>
      <c r="C1012" s="7"/>
      <c r="D1012" s="86"/>
      <c r="E1012" s="8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3"/>
      <c r="W1012" s="3"/>
      <c r="X1012" s="3"/>
      <c r="Y1012" s="33"/>
      <c r="Z1012" s="3"/>
      <c r="AA1012" s="1"/>
      <c r="AB1012" s="3"/>
      <c r="AC1012" s="3"/>
      <c r="AD1012" s="3"/>
      <c r="AE1012" s="3"/>
      <c r="AF1012" s="3"/>
      <c r="AG1012" s="11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112"/>
      <c r="B1013" s="113"/>
      <c r="C1013" s="7"/>
      <c r="D1013" s="86"/>
      <c r="E1013" s="8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3"/>
      <c r="W1013" s="3"/>
      <c r="X1013" s="3"/>
      <c r="Y1013" s="33"/>
      <c r="Z1013" s="3"/>
      <c r="AA1013" s="1"/>
      <c r="AB1013" s="3"/>
      <c r="AC1013" s="3"/>
      <c r="AD1013" s="3"/>
      <c r="AE1013" s="3"/>
      <c r="AF1013" s="3"/>
      <c r="AG1013" s="11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112"/>
      <c r="B1014" s="113"/>
      <c r="C1014" s="7"/>
      <c r="D1014" s="86"/>
      <c r="E1014" s="8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3"/>
      <c r="W1014" s="3"/>
      <c r="X1014" s="3"/>
      <c r="Y1014" s="33"/>
      <c r="Z1014" s="3"/>
      <c r="AA1014" s="1"/>
      <c r="AB1014" s="3"/>
      <c r="AC1014" s="3"/>
      <c r="AD1014" s="3"/>
      <c r="AE1014" s="3"/>
      <c r="AF1014" s="3"/>
      <c r="AG1014" s="11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112"/>
      <c r="B1015" s="113"/>
      <c r="C1015" s="7"/>
      <c r="D1015" s="86"/>
      <c r="E1015" s="8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3"/>
      <c r="W1015" s="3"/>
      <c r="X1015" s="3"/>
      <c r="Y1015" s="33"/>
      <c r="Z1015" s="3"/>
      <c r="AA1015" s="1"/>
      <c r="AB1015" s="3"/>
      <c r="AC1015" s="3"/>
      <c r="AD1015" s="3"/>
      <c r="AE1015" s="3"/>
      <c r="AF1015" s="3"/>
      <c r="AG1015" s="11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112"/>
      <c r="B1016" s="113"/>
      <c r="C1016" s="7"/>
      <c r="D1016" s="86"/>
      <c r="E1016" s="8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3"/>
      <c r="W1016" s="3"/>
      <c r="X1016" s="3"/>
      <c r="Y1016" s="33"/>
      <c r="Z1016" s="3"/>
      <c r="AA1016" s="1"/>
      <c r="AB1016" s="3"/>
      <c r="AC1016" s="3"/>
      <c r="AD1016" s="3"/>
      <c r="AE1016" s="3"/>
      <c r="AF1016" s="3"/>
      <c r="AG1016" s="11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112"/>
      <c r="B1017" s="113"/>
      <c r="C1017" s="7"/>
      <c r="D1017" s="86"/>
      <c r="E1017" s="8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3"/>
      <c r="W1017" s="3"/>
      <c r="X1017" s="3"/>
      <c r="Y1017" s="33"/>
      <c r="Z1017" s="3"/>
      <c r="AA1017" s="1"/>
      <c r="AB1017" s="3"/>
      <c r="AC1017" s="3"/>
      <c r="AD1017" s="3"/>
      <c r="AE1017" s="3"/>
      <c r="AF1017" s="3"/>
      <c r="AG1017" s="11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112"/>
      <c r="B1018" s="113"/>
      <c r="C1018" s="7"/>
      <c r="D1018" s="86"/>
      <c r="E1018" s="8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3"/>
      <c r="W1018" s="3"/>
      <c r="X1018" s="3"/>
      <c r="Y1018" s="33"/>
      <c r="Z1018" s="3"/>
      <c r="AA1018" s="1"/>
      <c r="AB1018" s="3"/>
      <c r="AC1018" s="3"/>
      <c r="AD1018" s="3"/>
      <c r="AE1018" s="3"/>
      <c r="AF1018" s="3"/>
      <c r="AG1018" s="11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112"/>
      <c r="B1019" s="113"/>
      <c r="C1019" s="7"/>
      <c r="D1019" s="86"/>
      <c r="E1019" s="8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3"/>
      <c r="W1019" s="3"/>
      <c r="X1019" s="3"/>
      <c r="Y1019" s="33"/>
      <c r="Z1019" s="3"/>
      <c r="AA1019" s="1"/>
      <c r="AB1019" s="3"/>
      <c r="AC1019" s="3"/>
      <c r="AD1019" s="3"/>
      <c r="AE1019" s="3"/>
      <c r="AF1019" s="3"/>
      <c r="AG1019" s="11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112"/>
      <c r="B1020" s="113"/>
      <c r="C1020" s="7"/>
      <c r="D1020" s="86"/>
      <c r="E1020" s="8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3"/>
      <c r="W1020" s="3"/>
      <c r="X1020" s="3"/>
      <c r="Y1020" s="33"/>
      <c r="Z1020" s="3"/>
      <c r="AA1020" s="1"/>
      <c r="AB1020" s="3"/>
      <c r="AC1020" s="3"/>
      <c r="AD1020" s="3"/>
      <c r="AE1020" s="3"/>
      <c r="AF1020" s="3"/>
      <c r="AG1020" s="11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112"/>
      <c r="B1021" s="113"/>
      <c r="C1021" s="7"/>
      <c r="D1021" s="86"/>
      <c r="E1021" s="8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3"/>
      <c r="W1021" s="3"/>
      <c r="X1021" s="3"/>
      <c r="Y1021" s="33"/>
      <c r="Z1021" s="3"/>
      <c r="AA1021" s="1"/>
      <c r="AB1021" s="3"/>
      <c r="AC1021" s="3"/>
      <c r="AD1021" s="3"/>
      <c r="AE1021" s="3"/>
      <c r="AF1021" s="3"/>
      <c r="AG1021" s="11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112"/>
      <c r="B1022" s="113"/>
      <c r="C1022" s="7"/>
      <c r="D1022" s="86"/>
      <c r="E1022" s="8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3"/>
      <c r="W1022" s="3"/>
      <c r="X1022" s="3"/>
      <c r="Y1022" s="33"/>
      <c r="Z1022" s="3"/>
      <c r="AA1022" s="1"/>
      <c r="AB1022" s="3"/>
      <c r="AC1022" s="3"/>
      <c r="AD1022" s="3"/>
      <c r="AE1022" s="3"/>
      <c r="AF1022" s="3"/>
      <c r="AG1022" s="11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112"/>
      <c r="B1023" s="113"/>
      <c r="C1023" s="7"/>
      <c r="D1023" s="86"/>
      <c r="E1023" s="8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3"/>
      <c r="W1023" s="3"/>
      <c r="X1023" s="3"/>
      <c r="Y1023" s="33"/>
      <c r="Z1023" s="3"/>
      <c r="AA1023" s="1"/>
      <c r="AB1023" s="3"/>
      <c r="AC1023" s="3"/>
      <c r="AD1023" s="3"/>
      <c r="AE1023" s="3"/>
      <c r="AF1023" s="3"/>
      <c r="AG1023" s="11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112"/>
      <c r="B1024" s="113"/>
      <c r="C1024" s="7"/>
      <c r="D1024" s="86"/>
      <c r="E1024" s="8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3"/>
      <c r="W1024" s="3"/>
      <c r="X1024" s="3"/>
      <c r="Y1024" s="33"/>
      <c r="Z1024" s="3"/>
      <c r="AA1024" s="1"/>
      <c r="AB1024" s="3"/>
      <c r="AC1024" s="3"/>
      <c r="AD1024" s="3"/>
      <c r="AE1024" s="3"/>
      <c r="AF1024" s="3"/>
      <c r="AG1024" s="11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112"/>
      <c r="B1025" s="113"/>
      <c r="C1025" s="7"/>
      <c r="D1025" s="86"/>
      <c r="E1025" s="8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3"/>
      <c r="W1025" s="3"/>
      <c r="X1025" s="3"/>
      <c r="Y1025" s="33"/>
      <c r="Z1025" s="3"/>
      <c r="AA1025" s="1"/>
      <c r="AB1025" s="3"/>
      <c r="AC1025" s="3"/>
      <c r="AD1025" s="3"/>
      <c r="AE1025" s="3"/>
      <c r="AF1025" s="3"/>
      <c r="AG1025" s="11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112"/>
      <c r="B1026" s="113"/>
      <c r="C1026" s="7"/>
      <c r="D1026" s="86"/>
      <c r="E1026" s="8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3"/>
      <c r="W1026" s="3"/>
      <c r="X1026" s="3"/>
      <c r="Y1026" s="33"/>
      <c r="Z1026" s="3"/>
      <c r="AA1026" s="1"/>
      <c r="AB1026" s="3"/>
      <c r="AC1026" s="3"/>
      <c r="AD1026" s="3"/>
      <c r="AE1026" s="3"/>
      <c r="AF1026" s="3"/>
      <c r="AG1026" s="11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112"/>
      <c r="B1027" s="113"/>
      <c r="C1027" s="7"/>
      <c r="D1027" s="86"/>
      <c r="E1027" s="8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3"/>
      <c r="W1027" s="3"/>
      <c r="X1027" s="3"/>
      <c r="Y1027" s="33"/>
      <c r="Z1027" s="3"/>
      <c r="AA1027" s="1"/>
      <c r="AB1027" s="3"/>
      <c r="AC1027" s="3"/>
      <c r="AD1027" s="3"/>
      <c r="AE1027" s="3"/>
      <c r="AF1027" s="3"/>
      <c r="AG1027" s="11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112"/>
      <c r="B1028" s="113"/>
      <c r="C1028" s="7"/>
      <c r="D1028" s="86"/>
      <c r="E1028" s="8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3"/>
      <c r="W1028" s="3"/>
      <c r="X1028" s="3"/>
      <c r="Y1028" s="33"/>
      <c r="Z1028" s="3"/>
      <c r="AA1028" s="1"/>
      <c r="AB1028" s="3"/>
      <c r="AC1028" s="3"/>
      <c r="AD1028" s="3"/>
      <c r="AE1028" s="3"/>
      <c r="AF1028" s="3"/>
      <c r="AG1028" s="11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112"/>
      <c r="B1029" s="113"/>
      <c r="C1029" s="7"/>
      <c r="D1029" s="86"/>
      <c r="E1029" s="8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3"/>
      <c r="W1029" s="3"/>
      <c r="X1029" s="3"/>
      <c r="Y1029" s="33"/>
      <c r="Z1029" s="3"/>
      <c r="AA1029" s="1"/>
      <c r="AB1029" s="3"/>
      <c r="AC1029" s="3"/>
      <c r="AD1029" s="3"/>
      <c r="AE1029" s="3"/>
      <c r="AF1029" s="3"/>
      <c r="AG1029" s="11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112"/>
      <c r="B1030" s="113"/>
      <c r="C1030" s="7"/>
      <c r="D1030" s="86"/>
      <c r="E1030" s="8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3"/>
      <c r="W1030" s="3"/>
      <c r="X1030" s="3"/>
      <c r="Y1030" s="33"/>
      <c r="Z1030" s="3"/>
      <c r="AA1030" s="1"/>
      <c r="AB1030" s="3"/>
      <c r="AC1030" s="3"/>
      <c r="AD1030" s="3"/>
      <c r="AE1030" s="3"/>
      <c r="AF1030" s="3"/>
      <c r="AG1030" s="11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112"/>
      <c r="B1031" s="113"/>
      <c r="C1031" s="7"/>
      <c r="D1031" s="86"/>
      <c r="E1031" s="8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3"/>
      <c r="W1031" s="3"/>
      <c r="X1031" s="3"/>
      <c r="Y1031" s="33"/>
      <c r="Z1031" s="3"/>
      <c r="AA1031" s="1"/>
      <c r="AB1031" s="3"/>
      <c r="AC1031" s="3"/>
      <c r="AD1031" s="3"/>
      <c r="AE1031" s="3"/>
      <c r="AF1031" s="3"/>
      <c r="AG1031" s="11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112"/>
      <c r="B1032" s="113"/>
      <c r="C1032" s="7"/>
      <c r="D1032" s="86"/>
      <c r="E1032" s="8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3"/>
      <c r="W1032" s="3"/>
      <c r="X1032" s="3"/>
      <c r="Y1032" s="33"/>
      <c r="Z1032" s="3"/>
      <c r="AA1032" s="1"/>
      <c r="AB1032" s="3"/>
      <c r="AC1032" s="3"/>
      <c r="AD1032" s="3"/>
      <c r="AE1032" s="3"/>
      <c r="AF1032" s="3"/>
      <c r="AG1032" s="11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112"/>
      <c r="B1033" s="113"/>
      <c r="C1033" s="7"/>
      <c r="D1033" s="86"/>
      <c r="E1033" s="8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3"/>
      <c r="W1033" s="3"/>
      <c r="X1033" s="3"/>
      <c r="Y1033" s="33"/>
      <c r="Z1033" s="3"/>
      <c r="AA1033" s="1"/>
      <c r="AB1033" s="3"/>
      <c r="AC1033" s="3"/>
      <c r="AD1033" s="3"/>
      <c r="AE1033" s="3"/>
      <c r="AF1033" s="3"/>
      <c r="AG1033" s="11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112"/>
      <c r="B1034" s="113"/>
      <c r="C1034" s="7"/>
      <c r="D1034" s="86"/>
      <c r="E1034" s="8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3"/>
      <c r="W1034" s="3"/>
      <c r="X1034" s="3"/>
      <c r="Y1034" s="33"/>
      <c r="Z1034" s="3"/>
      <c r="AA1034" s="1"/>
      <c r="AB1034" s="3"/>
      <c r="AC1034" s="3"/>
      <c r="AD1034" s="3"/>
      <c r="AE1034" s="3"/>
      <c r="AF1034" s="3"/>
      <c r="AG1034" s="11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112"/>
      <c r="B1035" s="113"/>
      <c r="C1035" s="7"/>
      <c r="D1035" s="86"/>
      <c r="E1035" s="8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3"/>
      <c r="W1035" s="3"/>
      <c r="X1035" s="3"/>
      <c r="Y1035" s="33"/>
      <c r="Z1035" s="3"/>
      <c r="AA1035" s="1"/>
      <c r="AB1035" s="3"/>
      <c r="AC1035" s="3"/>
      <c r="AD1035" s="3"/>
      <c r="AE1035" s="3"/>
      <c r="AF1035" s="3"/>
      <c r="AG1035" s="11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112"/>
      <c r="B1036" s="113"/>
      <c r="C1036" s="7"/>
      <c r="D1036" s="86"/>
      <c r="E1036" s="8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3"/>
      <c r="W1036" s="3"/>
      <c r="X1036" s="3"/>
      <c r="Y1036" s="33"/>
      <c r="Z1036" s="3"/>
      <c r="AA1036" s="1"/>
      <c r="AB1036" s="3"/>
      <c r="AC1036" s="3"/>
      <c r="AD1036" s="3"/>
      <c r="AE1036" s="3"/>
      <c r="AF1036" s="3"/>
      <c r="AG1036" s="11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112"/>
      <c r="B1037" s="113"/>
      <c r="C1037" s="7"/>
      <c r="D1037" s="86"/>
      <c r="E1037" s="8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3"/>
      <c r="W1037" s="3"/>
      <c r="X1037" s="3"/>
      <c r="Y1037" s="33"/>
      <c r="Z1037" s="3"/>
      <c r="AA1037" s="1"/>
      <c r="AB1037" s="3"/>
      <c r="AC1037" s="3"/>
      <c r="AD1037" s="3"/>
      <c r="AE1037" s="3"/>
      <c r="AF1037" s="3"/>
      <c r="AG1037" s="11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112"/>
      <c r="B1038" s="113"/>
      <c r="C1038" s="7"/>
      <c r="D1038" s="86"/>
      <c r="E1038" s="8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3"/>
      <c r="W1038" s="3"/>
      <c r="X1038" s="3"/>
      <c r="Y1038" s="33"/>
      <c r="Z1038" s="3"/>
      <c r="AA1038" s="1"/>
      <c r="AB1038" s="3"/>
      <c r="AC1038" s="3"/>
      <c r="AD1038" s="3"/>
      <c r="AE1038" s="3"/>
      <c r="AF1038" s="3"/>
      <c r="AG1038" s="11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112"/>
      <c r="B1039" s="113"/>
      <c r="C1039" s="7"/>
      <c r="D1039" s="86"/>
      <c r="E1039" s="8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3"/>
      <c r="W1039" s="3"/>
      <c r="X1039" s="3"/>
      <c r="Y1039" s="33"/>
      <c r="Z1039" s="3"/>
      <c r="AA1039" s="1"/>
      <c r="AB1039" s="3"/>
      <c r="AC1039" s="3"/>
      <c r="AD1039" s="3"/>
      <c r="AE1039" s="3"/>
      <c r="AF1039" s="3"/>
      <c r="AG1039" s="11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112"/>
      <c r="B1040" s="113"/>
      <c r="C1040" s="7"/>
      <c r="D1040" s="86"/>
      <c r="E1040" s="8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3"/>
      <c r="W1040" s="3"/>
      <c r="X1040" s="3"/>
      <c r="Y1040" s="33"/>
      <c r="Z1040" s="3"/>
      <c r="AA1040" s="1"/>
      <c r="AB1040" s="3"/>
      <c r="AC1040" s="3"/>
      <c r="AD1040" s="3"/>
      <c r="AE1040" s="3"/>
      <c r="AF1040" s="3"/>
      <c r="AG1040" s="11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112"/>
      <c r="B1041" s="113"/>
      <c r="C1041" s="7"/>
      <c r="D1041" s="86"/>
      <c r="E1041" s="8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3"/>
      <c r="W1041" s="3"/>
      <c r="X1041" s="3"/>
      <c r="Y1041" s="33"/>
      <c r="Z1041" s="3"/>
      <c r="AA1041" s="1"/>
      <c r="AB1041" s="3"/>
      <c r="AC1041" s="3"/>
      <c r="AD1041" s="3"/>
      <c r="AE1041" s="3"/>
      <c r="AF1041" s="3"/>
      <c r="AG1041" s="11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112"/>
      <c r="B1042" s="113"/>
      <c r="C1042" s="7"/>
      <c r="D1042" s="86"/>
      <c r="E1042" s="8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3"/>
      <c r="W1042" s="3"/>
      <c r="X1042" s="3"/>
      <c r="Y1042" s="33"/>
      <c r="Z1042" s="3"/>
      <c r="AA1042" s="1"/>
      <c r="AB1042" s="3"/>
      <c r="AC1042" s="3"/>
      <c r="AD1042" s="3"/>
      <c r="AE1042" s="3"/>
      <c r="AF1042" s="3"/>
      <c r="AG1042" s="11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112"/>
      <c r="B1043" s="113"/>
      <c r="C1043" s="7"/>
      <c r="D1043" s="86"/>
      <c r="E1043" s="8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3"/>
      <c r="W1043" s="3"/>
      <c r="X1043" s="3"/>
      <c r="Y1043" s="33"/>
      <c r="Z1043" s="3"/>
      <c r="AA1043" s="1"/>
      <c r="AB1043" s="3"/>
      <c r="AC1043" s="3"/>
      <c r="AD1043" s="3"/>
      <c r="AE1043" s="3"/>
      <c r="AF1043" s="3"/>
      <c r="AG1043" s="11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112"/>
      <c r="B1044" s="113"/>
      <c r="C1044" s="7"/>
      <c r="D1044" s="86"/>
      <c r="E1044" s="8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3"/>
      <c r="W1044" s="3"/>
      <c r="X1044" s="3"/>
      <c r="Y1044" s="33"/>
      <c r="Z1044" s="3"/>
      <c r="AA1044" s="1"/>
      <c r="AB1044" s="3"/>
      <c r="AC1044" s="3"/>
      <c r="AD1044" s="3"/>
      <c r="AE1044" s="3"/>
      <c r="AF1044" s="3"/>
      <c r="AG1044" s="11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112"/>
      <c r="B1045" s="113"/>
      <c r="C1045" s="7"/>
      <c r="D1045" s="86"/>
      <c r="E1045" s="8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3"/>
      <c r="W1045" s="3"/>
      <c r="X1045" s="3"/>
      <c r="Y1045" s="33"/>
      <c r="Z1045" s="3"/>
      <c r="AA1045" s="1"/>
      <c r="AB1045" s="3"/>
      <c r="AC1045" s="3"/>
      <c r="AD1045" s="3"/>
      <c r="AE1045" s="3"/>
      <c r="AF1045" s="3"/>
      <c r="AG1045" s="11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112"/>
      <c r="B1046" s="113"/>
      <c r="C1046" s="7"/>
      <c r="D1046" s="86"/>
      <c r="E1046" s="8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3"/>
      <c r="W1046" s="3"/>
      <c r="X1046" s="3"/>
      <c r="Y1046" s="33"/>
      <c r="Z1046" s="3"/>
      <c r="AA1046" s="1"/>
      <c r="AB1046" s="3"/>
      <c r="AC1046" s="3"/>
      <c r="AD1046" s="3"/>
      <c r="AE1046" s="3"/>
      <c r="AF1046" s="3"/>
      <c r="AG1046" s="11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112"/>
      <c r="B1047" s="113"/>
      <c r="C1047" s="7"/>
      <c r="D1047" s="86"/>
      <c r="E1047" s="8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3"/>
      <c r="W1047" s="3"/>
      <c r="X1047" s="3"/>
      <c r="Y1047" s="33"/>
      <c r="Z1047" s="3"/>
      <c r="AA1047" s="1"/>
      <c r="AB1047" s="3"/>
      <c r="AC1047" s="3"/>
      <c r="AD1047" s="3"/>
      <c r="AE1047" s="3"/>
      <c r="AF1047" s="3"/>
      <c r="AG1047" s="11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112"/>
      <c r="B1048" s="113"/>
      <c r="C1048" s="7"/>
      <c r="D1048" s="86"/>
      <c r="E1048" s="8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3"/>
      <c r="W1048" s="3"/>
      <c r="X1048" s="3"/>
      <c r="Y1048" s="33"/>
      <c r="Z1048" s="3"/>
      <c r="AA1048" s="1"/>
      <c r="AB1048" s="3"/>
      <c r="AC1048" s="3"/>
      <c r="AD1048" s="3"/>
      <c r="AE1048" s="3"/>
      <c r="AF1048" s="3"/>
      <c r="AG1048" s="11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112"/>
      <c r="B1049" s="113"/>
      <c r="C1049" s="7"/>
      <c r="D1049" s="86"/>
      <c r="E1049" s="8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3"/>
      <c r="W1049" s="3"/>
      <c r="X1049" s="3"/>
      <c r="Y1049" s="33"/>
      <c r="Z1049" s="3"/>
      <c r="AA1049" s="1"/>
      <c r="AB1049" s="3"/>
      <c r="AC1049" s="3"/>
      <c r="AD1049" s="3"/>
      <c r="AE1049" s="3"/>
      <c r="AF1049" s="3"/>
      <c r="AG1049" s="11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112"/>
      <c r="B1050" s="113"/>
      <c r="C1050" s="7"/>
      <c r="D1050" s="86"/>
      <c r="E1050" s="8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3"/>
      <c r="W1050" s="3"/>
      <c r="X1050" s="3"/>
      <c r="Y1050" s="33"/>
      <c r="Z1050" s="3"/>
      <c r="AA1050" s="1"/>
      <c r="AB1050" s="3"/>
      <c r="AC1050" s="3"/>
      <c r="AD1050" s="3"/>
      <c r="AE1050" s="3"/>
      <c r="AF1050" s="3"/>
      <c r="AG1050" s="11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112"/>
      <c r="B1051" s="113"/>
      <c r="C1051" s="7"/>
      <c r="D1051" s="86"/>
      <c r="E1051" s="8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3"/>
      <c r="W1051" s="3"/>
      <c r="X1051" s="3"/>
      <c r="Y1051" s="33"/>
      <c r="Z1051" s="3"/>
      <c r="AA1051" s="1"/>
      <c r="AB1051" s="3"/>
      <c r="AC1051" s="3"/>
      <c r="AD1051" s="3"/>
      <c r="AE1051" s="3"/>
      <c r="AF1051" s="3"/>
      <c r="AG1051" s="11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112"/>
      <c r="B1052" s="113"/>
      <c r="C1052" s="7"/>
      <c r="D1052" s="86"/>
      <c r="E1052" s="8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3"/>
      <c r="W1052" s="3"/>
      <c r="X1052" s="3"/>
      <c r="Y1052" s="33"/>
      <c r="Z1052" s="3"/>
      <c r="AA1052" s="1"/>
      <c r="AB1052" s="3"/>
      <c r="AC1052" s="3"/>
      <c r="AD1052" s="3"/>
      <c r="AE1052" s="3"/>
      <c r="AF1052" s="3"/>
      <c r="AG1052" s="11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112"/>
      <c r="B1053" s="113"/>
      <c r="C1053" s="7"/>
      <c r="D1053" s="86"/>
      <c r="E1053" s="8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3"/>
      <c r="W1053" s="3"/>
      <c r="X1053" s="3"/>
      <c r="Y1053" s="33"/>
      <c r="Z1053" s="3"/>
      <c r="AA1053" s="1"/>
      <c r="AB1053" s="3"/>
      <c r="AC1053" s="3"/>
      <c r="AD1053" s="3"/>
      <c r="AE1053" s="3"/>
      <c r="AF1053" s="3"/>
      <c r="AG1053" s="11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112"/>
      <c r="B1054" s="113"/>
      <c r="C1054" s="7"/>
      <c r="D1054" s="86"/>
      <c r="E1054" s="8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3"/>
      <c r="W1054" s="3"/>
      <c r="X1054" s="3"/>
      <c r="Y1054" s="33"/>
      <c r="Z1054" s="3"/>
      <c r="AA1054" s="1"/>
      <c r="AB1054" s="3"/>
      <c r="AC1054" s="3"/>
      <c r="AD1054" s="3"/>
      <c r="AE1054" s="3"/>
      <c r="AF1054" s="3"/>
      <c r="AG1054" s="11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112"/>
      <c r="B1055" s="113"/>
      <c r="C1055" s="7"/>
      <c r="D1055" s="86"/>
      <c r="E1055" s="8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3"/>
      <c r="W1055" s="3"/>
      <c r="X1055" s="3"/>
      <c r="Y1055" s="33"/>
      <c r="Z1055" s="3"/>
      <c r="AA1055" s="1"/>
      <c r="AB1055" s="3"/>
      <c r="AC1055" s="3"/>
      <c r="AD1055" s="3"/>
      <c r="AE1055" s="3"/>
      <c r="AF1055" s="3"/>
      <c r="AG1055" s="11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112"/>
      <c r="B1056" s="113"/>
      <c r="C1056" s="7"/>
      <c r="D1056" s="86"/>
      <c r="E1056" s="8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3"/>
      <c r="W1056" s="3"/>
      <c r="X1056" s="3"/>
      <c r="Y1056" s="33"/>
      <c r="Z1056" s="3"/>
      <c r="AA1056" s="1"/>
      <c r="AB1056" s="3"/>
      <c r="AC1056" s="3"/>
      <c r="AD1056" s="3"/>
      <c r="AE1056" s="3"/>
      <c r="AF1056" s="3"/>
      <c r="AG1056" s="11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112"/>
      <c r="B1057" s="113"/>
      <c r="C1057" s="7"/>
      <c r="D1057" s="86"/>
      <c r="E1057" s="8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3"/>
      <c r="W1057" s="3"/>
      <c r="X1057" s="3"/>
      <c r="Y1057" s="33"/>
      <c r="Z1057" s="3"/>
      <c r="AA1057" s="1"/>
      <c r="AB1057" s="3"/>
      <c r="AC1057" s="3"/>
      <c r="AD1057" s="3"/>
      <c r="AE1057" s="3"/>
      <c r="AF1057" s="3"/>
      <c r="AG1057" s="11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112"/>
      <c r="B1058" s="113"/>
      <c r="C1058" s="7"/>
      <c r="D1058" s="86"/>
      <c r="E1058" s="8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3"/>
      <c r="W1058" s="3"/>
      <c r="X1058" s="3"/>
      <c r="Y1058" s="33"/>
      <c r="Z1058" s="3"/>
      <c r="AA1058" s="1"/>
      <c r="AB1058" s="3"/>
      <c r="AC1058" s="3"/>
      <c r="AD1058" s="3"/>
      <c r="AE1058" s="3"/>
      <c r="AF1058" s="3"/>
      <c r="AG1058" s="11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112"/>
      <c r="B1059" s="113"/>
      <c r="C1059" s="7"/>
      <c r="D1059" s="86"/>
      <c r="E1059" s="8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3"/>
      <c r="W1059" s="3"/>
      <c r="X1059" s="3"/>
      <c r="Y1059" s="33"/>
      <c r="Z1059" s="3"/>
      <c r="AA1059" s="1"/>
      <c r="AB1059" s="3"/>
      <c r="AC1059" s="3"/>
      <c r="AD1059" s="3"/>
      <c r="AE1059" s="3"/>
      <c r="AF1059" s="3"/>
      <c r="AG1059" s="11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112"/>
      <c r="B1060" s="113"/>
      <c r="C1060" s="7"/>
      <c r="D1060" s="86"/>
      <c r="E1060" s="8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3"/>
      <c r="W1060" s="3"/>
      <c r="X1060" s="3"/>
      <c r="Y1060" s="33"/>
      <c r="Z1060" s="3"/>
      <c r="AA1060" s="1"/>
      <c r="AB1060" s="3"/>
      <c r="AC1060" s="3"/>
      <c r="AD1060" s="3"/>
      <c r="AE1060" s="3"/>
      <c r="AF1060" s="3"/>
      <c r="AG1060" s="11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112"/>
      <c r="B1061" s="113"/>
      <c r="C1061" s="7"/>
      <c r="D1061" s="86"/>
      <c r="E1061" s="8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3"/>
      <c r="W1061" s="3"/>
      <c r="X1061" s="3"/>
      <c r="Y1061" s="33"/>
      <c r="Z1061" s="3"/>
      <c r="AA1061" s="1"/>
      <c r="AB1061" s="3"/>
      <c r="AC1061" s="3"/>
      <c r="AD1061" s="3"/>
      <c r="AE1061" s="3"/>
      <c r="AF1061" s="3"/>
      <c r="AG1061" s="11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112"/>
      <c r="B1062" s="113"/>
      <c r="C1062" s="7"/>
      <c r="D1062" s="86"/>
      <c r="E1062" s="8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3"/>
      <c r="W1062" s="3"/>
      <c r="X1062" s="3"/>
      <c r="Y1062" s="33"/>
      <c r="Z1062" s="3"/>
      <c r="AA1062" s="1"/>
      <c r="AB1062" s="3"/>
      <c r="AC1062" s="3"/>
      <c r="AD1062" s="3"/>
      <c r="AE1062" s="3"/>
      <c r="AF1062" s="3"/>
      <c r="AG1062" s="11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112"/>
      <c r="B1063" s="113"/>
      <c r="C1063" s="7"/>
      <c r="D1063" s="86"/>
      <c r="E1063" s="8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3"/>
      <c r="W1063" s="3"/>
      <c r="X1063" s="3"/>
      <c r="Y1063" s="33"/>
      <c r="Z1063" s="3"/>
      <c r="AA1063" s="1"/>
      <c r="AB1063" s="3"/>
      <c r="AC1063" s="3"/>
      <c r="AD1063" s="3"/>
      <c r="AE1063" s="3"/>
      <c r="AF1063" s="3"/>
      <c r="AG1063" s="11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112"/>
      <c r="B1064" s="113"/>
      <c r="C1064" s="7"/>
      <c r="D1064" s="86"/>
      <c r="E1064" s="8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3"/>
      <c r="W1064" s="3"/>
      <c r="X1064" s="3"/>
      <c r="Y1064" s="33"/>
      <c r="Z1064" s="3"/>
      <c r="AA1064" s="1"/>
      <c r="AB1064" s="3"/>
      <c r="AC1064" s="3"/>
      <c r="AD1064" s="3"/>
      <c r="AE1064" s="3"/>
      <c r="AF1064" s="3"/>
      <c r="AG1064" s="11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112"/>
      <c r="B1065" s="113"/>
      <c r="C1065" s="7"/>
      <c r="D1065" s="86"/>
      <c r="E1065" s="8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3"/>
      <c r="W1065" s="3"/>
      <c r="X1065" s="3"/>
      <c r="Y1065" s="33"/>
      <c r="Z1065" s="3"/>
      <c r="AA1065" s="1"/>
      <c r="AB1065" s="3"/>
      <c r="AC1065" s="3"/>
      <c r="AD1065" s="3"/>
      <c r="AE1065" s="3"/>
      <c r="AF1065" s="3"/>
      <c r="AG1065" s="11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112"/>
      <c r="B1066" s="113"/>
      <c r="C1066" s="7"/>
      <c r="D1066" s="86"/>
      <c r="E1066" s="8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3"/>
      <c r="W1066" s="3"/>
      <c r="X1066" s="3"/>
      <c r="Y1066" s="33"/>
      <c r="Z1066" s="3"/>
      <c r="AA1066" s="1"/>
      <c r="AB1066" s="3"/>
      <c r="AC1066" s="3"/>
      <c r="AD1066" s="3"/>
      <c r="AE1066" s="3"/>
      <c r="AF1066" s="3"/>
      <c r="AG1066" s="11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112"/>
      <c r="B1067" s="113"/>
      <c r="C1067" s="7"/>
      <c r="D1067" s="86"/>
      <c r="E1067" s="8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3"/>
      <c r="W1067" s="3"/>
      <c r="X1067" s="3"/>
      <c r="Y1067" s="33"/>
      <c r="Z1067" s="3"/>
      <c r="AA1067" s="1"/>
      <c r="AB1067" s="3"/>
      <c r="AC1067" s="3"/>
      <c r="AD1067" s="3"/>
      <c r="AE1067" s="3"/>
      <c r="AF1067" s="3"/>
      <c r="AG1067" s="11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112"/>
      <c r="B1068" s="113"/>
      <c r="C1068" s="7"/>
      <c r="D1068" s="86"/>
      <c r="E1068" s="8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3"/>
      <c r="W1068" s="3"/>
      <c r="X1068" s="3"/>
      <c r="Y1068" s="33"/>
      <c r="Z1068" s="3"/>
      <c r="AA1068" s="1"/>
      <c r="AB1068" s="3"/>
      <c r="AC1068" s="3"/>
      <c r="AD1068" s="3"/>
      <c r="AE1068" s="3"/>
      <c r="AF1068" s="3"/>
      <c r="AG1068" s="11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112"/>
      <c r="B1069" s="113"/>
      <c r="C1069" s="7"/>
      <c r="D1069" s="86"/>
      <c r="E1069" s="8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3"/>
      <c r="W1069" s="3"/>
      <c r="X1069" s="3"/>
      <c r="Y1069" s="33"/>
      <c r="Z1069" s="3"/>
      <c r="AA1069" s="1"/>
      <c r="AB1069" s="3"/>
      <c r="AC1069" s="3"/>
      <c r="AD1069" s="3"/>
      <c r="AE1069" s="3"/>
      <c r="AF1069" s="3"/>
      <c r="AG1069" s="11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112"/>
      <c r="B1070" s="113"/>
      <c r="C1070" s="7"/>
      <c r="D1070" s="86"/>
      <c r="E1070" s="8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3"/>
      <c r="W1070" s="3"/>
      <c r="X1070" s="3"/>
      <c r="Y1070" s="33"/>
      <c r="Z1070" s="3"/>
      <c r="AA1070" s="1"/>
      <c r="AB1070" s="3"/>
      <c r="AC1070" s="3"/>
      <c r="AD1070" s="3"/>
      <c r="AE1070" s="3"/>
      <c r="AF1070" s="3"/>
      <c r="AG1070" s="11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112"/>
      <c r="B1071" s="113"/>
      <c r="C1071" s="7"/>
      <c r="D1071" s="86"/>
      <c r="E1071" s="8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3"/>
      <c r="W1071" s="3"/>
      <c r="X1071" s="3"/>
      <c r="Y1071" s="33"/>
      <c r="Z1071" s="3"/>
      <c r="AA1071" s="1"/>
      <c r="AB1071" s="3"/>
      <c r="AC1071" s="3"/>
      <c r="AD1071" s="3"/>
      <c r="AE1071" s="3"/>
      <c r="AF1071" s="3"/>
      <c r="AG1071" s="11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112"/>
      <c r="B1072" s="113"/>
      <c r="C1072" s="7"/>
      <c r="D1072" s="86"/>
      <c r="E1072" s="8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3"/>
      <c r="W1072" s="3"/>
      <c r="X1072" s="3"/>
      <c r="Y1072" s="33"/>
      <c r="Z1072" s="3"/>
      <c r="AA1072" s="1"/>
      <c r="AB1072" s="3"/>
      <c r="AC1072" s="3"/>
      <c r="AD1072" s="3"/>
      <c r="AE1072" s="3"/>
      <c r="AF1072" s="3"/>
      <c r="AG1072" s="11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112"/>
      <c r="B1073" s="113"/>
      <c r="C1073" s="7"/>
      <c r="D1073" s="86"/>
      <c r="E1073" s="8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3"/>
      <c r="W1073" s="3"/>
      <c r="X1073" s="3"/>
      <c r="Y1073" s="33"/>
      <c r="Z1073" s="3"/>
      <c r="AA1073" s="1"/>
      <c r="AB1073" s="3"/>
      <c r="AC1073" s="3"/>
      <c r="AD1073" s="3"/>
      <c r="AE1073" s="3"/>
      <c r="AF1073" s="3"/>
      <c r="AG1073" s="11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112"/>
      <c r="B1074" s="113"/>
      <c r="C1074" s="7"/>
      <c r="D1074" s="86"/>
      <c r="E1074" s="8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3"/>
      <c r="W1074" s="3"/>
      <c r="X1074" s="3"/>
      <c r="Y1074" s="33"/>
      <c r="Z1074" s="3"/>
      <c r="AA1074" s="1"/>
      <c r="AB1074" s="3"/>
      <c r="AC1074" s="3"/>
      <c r="AD1074" s="3"/>
      <c r="AE1074" s="3"/>
      <c r="AF1074" s="3"/>
      <c r="AG1074" s="11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112"/>
      <c r="B1075" s="113"/>
      <c r="C1075" s="7"/>
      <c r="D1075" s="86"/>
      <c r="E1075" s="8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3"/>
      <c r="W1075" s="3"/>
      <c r="X1075" s="3"/>
      <c r="Y1075" s="33"/>
      <c r="Z1075" s="3"/>
      <c r="AA1075" s="1"/>
      <c r="AB1075" s="3"/>
      <c r="AC1075" s="3"/>
      <c r="AD1075" s="3"/>
      <c r="AE1075" s="3"/>
      <c r="AF1075" s="3"/>
      <c r="AG1075" s="11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112"/>
      <c r="B1076" s="113"/>
      <c r="C1076" s="7"/>
      <c r="D1076" s="86"/>
      <c r="E1076" s="8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3"/>
      <c r="W1076" s="3"/>
      <c r="X1076" s="3"/>
      <c r="Y1076" s="33"/>
      <c r="Z1076" s="3"/>
      <c r="AA1076" s="1"/>
      <c r="AB1076" s="3"/>
      <c r="AC1076" s="3"/>
      <c r="AD1076" s="3"/>
      <c r="AE1076" s="3"/>
      <c r="AF1076" s="3"/>
      <c r="AG1076" s="11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112"/>
      <c r="B1077" s="113"/>
      <c r="C1077" s="7"/>
      <c r="D1077" s="86"/>
      <c r="E1077" s="8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3"/>
      <c r="W1077" s="3"/>
      <c r="X1077" s="3"/>
      <c r="Y1077" s="33"/>
      <c r="Z1077" s="3"/>
      <c r="AA1077" s="1"/>
      <c r="AB1077" s="3"/>
      <c r="AC1077" s="3"/>
      <c r="AD1077" s="3"/>
      <c r="AE1077" s="3"/>
      <c r="AF1077" s="3"/>
      <c r="AG1077" s="11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112"/>
      <c r="B1078" s="113"/>
      <c r="C1078" s="7"/>
      <c r="D1078" s="86"/>
      <c r="E1078" s="8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3"/>
      <c r="W1078" s="3"/>
      <c r="X1078" s="3"/>
      <c r="Y1078" s="33"/>
      <c r="Z1078" s="3"/>
      <c r="AA1078" s="1"/>
      <c r="AB1078" s="3"/>
      <c r="AC1078" s="3"/>
      <c r="AD1078" s="3"/>
      <c r="AE1078" s="3"/>
      <c r="AF1078" s="3"/>
      <c r="AG1078" s="11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112"/>
      <c r="B1079" s="113"/>
      <c r="C1079" s="7"/>
      <c r="D1079" s="86"/>
      <c r="E1079" s="8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3"/>
      <c r="W1079" s="3"/>
      <c r="X1079" s="3"/>
      <c r="Y1079" s="33"/>
      <c r="Z1079" s="3"/>
      <c r="AA1079" s="1"/>
      <c r="AB1079" s="3"/>
      <c r="AC1079" s="3"/>
      <c r="AD1079" s="3"/>
      <c r="AE1079" s="3"/>
      <c r="AF1079" s="3"/>
      <c r="AG1079" s="11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112"/>
      <c r="B1080" s="113"/>
      <c r="C1080" s="7"/>
      <c r="D1080" s="86"/>
      <c r="E1080" s="8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3"/>
      <c r="W1080" s="3"/>
      <c r="X1080" s="3"/>
      <c r="Y1080" s="33"/>
      <c r="Z1080" s="3"/>
      <c r="AA1080" s="1"/>
      <c r="AB1080" s="3"/>
      <c r="AC1080" s="3"/>
      <c r="AD1080" s="3"/>
      <c r="AE1080" s="3"/>
      <c r="AF1080" s="3"/>
      <c r="AG1080" s="11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112"/>
      <c r="B1081" s="113"/>
      <c r="C1081" s="7"/>
      <c r="D1081" s="86"/>
      <c r="E1081" s="8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3"/>
      <c r="W1081" s="3"/>
      <c r="X1081" s="3"/>
      <c r="Y1081" s="33"/>
      <c r="Z1081" s="3"/>
      <c r="AA1081" s="1"/>
      <c r="AB1081" s="3"/>
      <c r="AC1081" s="3"/>
      <c r="AD1081" s="3"/>
      <c r="AE1081" s="3"/>
      <c r="AF1081" s="3"/>
      <c r="AG1081" s="11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112"/>
      <c r="B1082" s="113"/>
      <c r="C1082" s="7"/>
      <c r="D1082" s="86"/>
      <c r="E1082" s="8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3"/>
      <c r="W1082" s="3"/>
      <c r="X1082" s="3"/>
      <c r="Y1082" s="33"/>
      <c r="Z1082" s="3"/>
      <c r="AA1082" s="1"/>
      <c r="AB1082" s="3"/>
      <c r="AC1082" s="3"/>
      <c r="AD1082" s="3"/>
      <c r="AE1082" s="3"/>
      <c r="AF1082" s="3"/>
      <c r="AG1082" s="11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112"/>
      <c r="B1083" s="113"/>
      <c r="C1083" s="7"/>
      <c r="D1083" s="86"/>
      <c r="E1083" s="8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3"/>
      <c r="W1083" s="3"/>
      <c r="X1083" s="3"/>
      <c r="Y1083" s="33"/>
      <c r="Z1083" s="3"/>
      <c r="AA1083" s="1"/>
      <c r="AB1083" s="3"/>
      <c r="AC1083" s="3"/>
      <c r="AD1083" s="3"/>
      <c r="AE1083" s="3"/>
      <c r="AF1083" s="3"/>
      <c r="AG1083" s="11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112"/>
      <c r="B1084" s="113"/>
      <c r="C1084" s="7"/>
      <c r="D1084" s="86"/>
      <c r="E1084" s="8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3"/>
      <c r="W1084" s="3"/>
      <c r="X1084" s="3"/>
      <c r="Y1084" s="33"/>
      <c r="Z1084" s="3"/>
      <c r="AA1084" s="1"/>
      <c r="AB1084" s="3"/>
      <c r="AC1084" s="3"/>
      <c r="AD1084" s="3"/>
      <c r="AE1084" s="3"/>
      <c r="AF1084" s="3"/>
      <c r="AG1084" s="11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112"/>
      <c r="B1085" s="113"/>
      <c r="C1085" s="7"/>
      <c r="D1085" s="86"/>
      <c r="E1085" s="8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3"/>
      <c r="W1085" s="3"/>
      <c r="X1085" s="3"/>
      <c r="Y1085" s="33"/>
      <c r="Z1085" s="3"/>
      <c r="AA1085" s="1"/>
      <c r="AB1085" s="3"/>
      <c r="AC1085" s="3"/>
      <c r="AD1085" s="3"/>
      <c r="AE1085" s="3"/>
      <c r="AF1085" s="3"/>
      <c r="AG1085" s="11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112"/>
      <c r="B1086" s="113"/>
      <c r="C1086" s="7"/>
      <c r="D1086" s="86"/>
      <c r="E1086" s="8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3"/>
      <c r="W1086" s="3"/>
      <c r="X1086" s="3"/>
      <c r="Y1086" s="33"/>
      <c r="Z1086" s="3"/>
      <c r="AA1086" s="1"/>
      <c r="AB1086" s="3"/>
      <c r="AC1086" s="3"/>
      <c r="AD1086" s="3"/>
      <c r="AE1086" s="3"/>
      <c r="AF1086" s="3"/>
      <c r="AG1086" s="11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112"/>
      <c r="B1087" s="113"/>
      <c r="C1087" s="7"/>
      <c r="D1087" s="86"/>
      <c r="E1087" s="8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3"/>
      <c r="W1087" s="3"/>
      <c r="X1087" s="3"/>
      <c r="Y1087" s="33"/>
      <c r="Z1087" s="3"/>
      <c r="AA1087" s="1"/>
      <c r="AB1087" s="3"/>
      <c r="AC1087" s="3"/>
      <c r="AD1087" s="3"/>
      <c r="AE1087" s="3"/>
      <c r="AF1087" s="3"/>
      <c r="AG1087" s="11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112"/>
      <c r="B1088" s="113"/>
      <c r="C1088" s="7"/>
      <c r="D1088" s="86"/>
      <c r="E1088" s="8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3"/>
      <c r="W1088" s="3"/>
      <c r="X1088" s="3"/>
      <c r="Y1088" s="33"/>
      <c r="Z1088" s="3"/>
      <c r="AA1088" s="1"/>
      <c r="AB1088" s="3"/>
      <c r="AC1088" s="3"/>
      <c r="AD1088" s="3"/>
      <c r="AE1088" s="3"/>
      <c r="AF1088" s="3"/>
      <c r="AG1088" s="11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112"/>
      <c r="B1089" s="113"/>
      <c r="C1089" s="7"/>
      <c r="D1089" s="86"/>
      <c r="E1089" s="8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3"/>
      <c r="W1089" s="3"/>
      <c r="X1089" s="3"/>
      <c r="Y1089" s="33"/>
      <c r="Z1089" s="3"/>
      <c r="AA1089" s="1"/>
      <c r="AB1089" s="3"/>
      <c r="AC1089" s="3"/>
      <c r="AD1089" s="3"/>
      <c r="AE1089" s="3"/>
      <c r="AF1089" s="3"/>
      <c r="AG1089" s="11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112"/>
      <c r="B1090" s="113"/>
      <c r="C1090" s="7"/>
      <c r="D1090" s="86"/>
      <c r="E1090" s="8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3"/>
      <c r="W1090" s="3"/>
      <c r="X1090" s="3"/>
      <c r="Y1090" s="33"/>
      <c r="Z1090" s="3"/>
      <c r="AA1090" s="1"/>
      <c r="AB1090" s="3"/>
      <c r="AC1090" s="3"/>
      <c r="AD1090" s="3"/>
      <c r="AE1090" s="3"/>
      <c r="AF1090" s="3"/>
      <c r="AG1090" s="11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112"/>
      <c r="B1091" s="113"/>
      <c r="C1091" s="7"/>
      <c r="D1091" s="86"/>
      <c r="E1091" s="8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3"/>
      <c r="W1091" s="3"/>
      <c r="X1091" s="3"/>
      <c r="Y1091" s="33"/>
      <c r="Z1091" s="3"/>
      <c r="AA1091" s="1"/>
      <c r="AB1091" s="3"/>
      <c r="AC1091" s="3"/>
      <c r="AD1091" s="3"/>
      <c r="AE1091" s="3"/>
      <c r="AF1091" s="3"/>
      <c r="AG1091" s="11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112"/>
      <c r="B1092" s="113"/>
      <c r="C1092" s="7"/>
      <c r="D1092" s="86"/>
      <c r="E1092" s="8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3"/>
      <c r="W1092" s="3"/>
      <c r="X1092" s="3"/>
      <c r="Y1092" s="33"/>
      <c r="Z1092" s="3"/>
      <c r="AA1092" s="1"/>
      <c r="AB1092" s="3"/>
      <c r="AC1092" s="3"/>
      <c r="AD1092" s="3"/>
      <c r="AE1092" s="3"/>
      <c r="AF1092" s="3"/>
      <c r="AG1092" s="11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112"/>
      <c r="B1093" s="113"/>
      <c r="C1093" s="7"/>
      <c r="D1093" s="86"/>
      <c r="E1093" s="8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3"/>
      <c r="W1093" s="3"/>
      <c r="X1093" s="3"/>
      <c r="Y1093" s="33"/>
      <c r="Z1093" s="3"/>
      <c r="AA1093" s="1"/>
      <c r="AB1093" s="3"/>
      <c r="AC1093" s="3"/>
      <c r="AD1093" s="3"/>
      <c r="AE1093" s="3"/>
      <c r="AF1093" s="3"/>
      <c r="AG1093" s="11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112"/>
      <c r="B1094" s="113"/>
      <c r="C1094" s="7"/>
      <c r="D1094" s="86"/>
      <c r="E1094" s="8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3"/>
      <c r="W1094" s="3"/>
      <c r="X1094" s="3"/>
      <c r="Y1094" s="33"/>
      <c r="Z1094" s="3"/>
      <c r="AA1094" s="1"/>
      <c r="AB1094" s="3"/>
      <c r="AC1094" s="3"/>
      <c r="AD1094" s="3"/>
      <c r="AE1094" s="3"/>
      <c r="AF1094" s="3"/>
      <c r="AG1094" s="11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112"/>
      <c r="B1095" s="113"/>
      <c r="C1095" s="7"/>
      <c r="D1095" s="86"/>
      <c r="E1095" s="8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3"/>
      <c r="W1095" s="3"/>
      <c r="X1095" s="3"/>
      <c r="Y1095" s="33"/>
      <c r="Z1095" s="3"/>
      <c r="AA1095" s="1"/>
      <c r="AB1095" s="3"/>
      <c r="AC1095" s="3"/>
      <c r="AD1095" s="3"/>
      <c r="AE1095" s="3"/>
      <c r="AF1095" s="3"/>
      <c r="AG1095" s="11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112"/>
      <c r="B1096" s="113"/>
      <c r="C1096" s="7"/>
      <c r="D1096" s="86"/>
      <c r="E1096" s="8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3"/>
      <c r="W1096" s="3"/>
      <c r="X1096" s="3"/>
      <c r="Y1096" s="33"/>
      <c r="Z1096" s="3"/>
      <c r="AA1096" s="1"/>
      <c r="AB1096" s="3"/>
      <c r="AC1096" s="3"/>
      <c r="AD1096" s="3"/>
      <c r="AE1096" s="3"/>
      <c r="AF1096" s="3"/>
      <c r="AG1096" s="11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112"/>
      <c r="B1097" s="113"/>
      <c r="C1097" s="7"/>
      <c r="D1097" s="86"/>
      <c r="E1097" s="8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3"/>
      <c r="W1097" s="3"/>
      <c r="X1097" s="3"/>
      <c r="Y1097" s="33"/>
      <c r="Z1097" s="3"/>
      <c r="AA1097" s="1"/>
      <c r="AB1097" s="3"/>
      <c r="AC1097" s="3"/>
      <c r="AD1097" s="3"/>
      <c r="AE1097" s="3"/>
      <c r="AF1097" s="3"/>
      <c r="AG1097" s="11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112"/>
      <c r="B1098" s="113"/>
      <c r="C1098" s="7"/>
      <c r="D1098" s="86"/>
      <c r="E1098" s="8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3"/>
      <c r="W1098" s="3"/>
      <c r="X1098" s="3"/>
      <c r="Y1098" s="33"/>
      <c r="Z1098" s="3"/>
      <c r="AA1098" s="1"/>
      <c r="AB1098" s="3"/>
      <c r="AC1098" s="3"/>
      <c r="AD1098" s="3"/>
      <c r="AE1098" s="3"/>
      <c r="AF1098" s="3"/>
      <c r="AG1098" s="11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112"/>
      <c r="B1099" s="113"/>
      <c r="C1099" s="7"/>
      <c r="D1099" s="86"/>
      <c r="E1099" s="8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3"/>
      <c r="W1099" s="3"/>
      <c r="X1099" s="3"/>
      <c r="Y1099" s="33"/>
      <c r="Z1099" s="3"/>
      <c r="AA1099" s="1"/>
      <c r="AB1099" s="3"/>
      <c r="AC1099" s="3"/>
      <c r="AD1099" s="3"/>
      <c r="AE1099" s="3"/>
      <c r="AF1099" s="3"/>
      <c r="AG1099" s="11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112"/>
      <c r="B1100" s="113"/>
      <c r="C1100" s="7"/>
      <c r="D1100" s="86"/>
      <c r="E1100" s="8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3"/>
      <c r="W1100" s="3"/>
      <c r="X1100" s="3"/>
      <c r="Y1100" s="33"/>
      <c r="Z1100" s="3"/>
      <c r="AA1100" s="1"/>
      <c r="AB1100" s="3"/>
      <c r="AC1100" s="3"/>
      <c r="AD1100" s="3"/>
      <c r="AE1100" s="3"/>
      <c r="AF1100" s="3"/>
      <c r="AG1100" s="11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112"/>
      <c r="B1101" s="113"/>
      <c r="C1101" s="7"/>
      <c r="D1101" s="86"/>
      <c r="E1101" s="8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3"/>
      <c r="W1101" s="3"/>
      <c r="X1101" s="3"/>
      <c r="Y1101" s="33"/>
      <c r="Z1101" s="3"/>
      <c r="AA1101" s="1"/>
      <c r="AB1101" s="3"/>
      <c r="AC1101" s="3"/>
      <c r="AD1101" s="3"/>
      <c r="AE1101" s="3"/>
      <c r="AF1101" s="3"/>
      <c r="AG1101" s="11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112"/>
      <c r="B1102" s="113"/>
      <c r="C1102" s="7"/>
      <c r="D1102" s="86"/>
      <c r="E1102" s="8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3"/>
      <c r="W1102" s="3"/>
      <c r="X1102" s="3"/>
      <c r="Y1102" s="33"/>
      <c r="Z1102" s="3"/>
      <c r="AA1102" s="1"/>
      <c r="AB1102" s="3"/>
      <c r="AC1102" s="3"/>
      <c r="AD1102" s="3"/>
      <c r="AE1102" s="3"/>
      <c r="AF1102" s="3"/>
      <c r="AG1102" s="11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112"/>
      <c r="B1103" s="113"/>
      <c r="C1103" s="7"/>
      <c r="D1103" s="86"/>
      <c r="E1103" s="8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3"/>
      <c r="W1103" s="3"/>
      <c r="X1103" s="3"/>
      <c r="Y1103" s="33"/>
      <c r="Z1103" s="3"/>
      <c r="AA1103" s="1"/>
      <c r="AB1103" s="3"/>
      <c r="AC1103" s="3"/>
      <c r="AD1103" s="3"/>
      <c r="AE1103" s="3"/>
      <c r="AF1103" s="3"/>
      <c r="AG1103" s="11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112"/>
      <c r="B1104" s="113"/>
      <c r="C1104" s="7"/>
      <c r="D1104" s="86"/>
      <c r="E1104" s="8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3"/>
      <c r="W1104" s="3"/>
      <c r="X1104" s="3"/>
      <c r="Y1104" s="33"/>
      <c r="Z1104" s="3"/>
      <c r="AA1104" s="1"/>
      <c r="AB1104" s="3"/>
      <c r="AC1104" s="3"/>
      <c r="AD1104" s="3"/>
      <c r="AE1104" s="3"/>
      <c r="AF1104" s="3"/>
      <c r="AG1104" s="11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112"/>
      <c r="B1105" s="113"/>
      <c r="C1105" s="7"/>
      <c r="D1105" s="86"/>
      <c r="E1105" s="8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3"/>
      <c r="W1105" s="3"/>
      <c r="X1105" s="3"/>
      <c r="Y1105" s="33"/>
      <c r="Z1105" s="3"/>
      <c r="AA1105" s="1"/>
      <c r="AB1105" s="3"/>
      <c r="AC1105" s="3"/>
      <c r="AD1105" s="3"/>
      <c r="AE1105" s="3"/>
      <c r="AF1105" s="3"/>
      <c r="AG1105" s="11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112"/>
      <c r="B1106" s="113"/>
      <c r="C1106" s="7"/>
      <c r="D1106" s="86"/>
      <c r="E1106" s="8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3"/>
      <c r="W1106" s="3"/>
      <c r="X1106" s="3"/>
      <c r="Y1106" s="33"/>
      <c r="Z1106" s="3"/>
      <c r="AA1106" s="1"/>
      <c r="AB1106" s="3"/>
      <c r="AC1106" s="3"/>
      <c r="AD1106" s="3"/>
      <c r="AE1106" s="3"/>
      <c r="AF1106" s="3"/>
      <c r="AG1106" s="11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112"/>
      <c r="B1107" s="113"/>
      <c r="C1107" s="7"/>
      <c r="D1107" s="86"/>
      <c r="E1107" s="8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3"/>
      <c r="W1107" s="3"/>
      <c r="X1107" s="3"/>
      <c r="Y1107" s="33"/>
      <c r="Z1107" s="3"/>
      <c r="AA1107" s="1"/>
      <c r="AB1107" s="3"/>
      <c r="AC1107" s="3"/>
      <c r="AD1107" s="3"/>
      <c r="AE1107" s="3"/>
      <c r="AF1107" s="3"/>
      <c r="AG1107" s="11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112"/>
      <c r="B1108" s="113"/>
      <c r="C1108" s="7"/>
      <c r="D1108" s="86"/>
      <c r="E1108" s="8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33"/>
      <c r="W1108" s="22"/>
      <c r="X1108" s="22"/>
      <c r="Y1108" s="32"/>
      <c r="Z1108" s="22"/>
      <c r="AA1108" s="25"/>
      <c r="AB1108" s="22"/>
      <c r="AC1108" s="22"/>
      <c r="AD1108" s="22"/>
      <c r="AE1108" s="22"/>
      <c r="AF1108" s="22"/>
      <c r="AG1108" s="23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112"/>
      <c r="B1109" s="113"/>
      <c r="C1109" s="7"/>
      <c r="D1109" s="86"/>
      <c r="E1109" s="8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33"/>
      <c r="W1109" s="22"/>
      <c r="X1109" s="22"/>
      <c r="Y1109" s="32"/>
      <c r="Z1109" s="22"/>
      <c r="AA1109" s="25"/>
      <c r="AB1109" s="22"/>
      <c r="AC1109" s="22"/>
      <c r="AD1109" s="22"/>
      <c r="AE1109" s="22"/>
      <c r="AF1109" s="22"/>
      <c r="AG1109" s="23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112"/>
      <c r="B1110" s="113"/>
      <c r="C1110" s="7"/>
      <c r="D1110" s="86"/>
      <c r="E1110" s="8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3"/>
      <c r="W1110" s="3"/>
      <c r="X1110" s="3"/>
      <c r="Y1110" s="33"/>
      <c r="Z1110" s="3"/>
      <c r="AA1110" s="1"/>
      <c r="AB1110" s="3"/>
      <c r="AC1110" s="3"/>
      <c r="AD1110" s="3"/>
      <c r="AE1110" s="3"/>
      <c r="AF1110" s="3"/>
      <c r="AG1110" s="11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112"/>
      <c r="B1111" s="113"/>
      <c r="C1111" s="7"/>
      <c r="D1111" s="86"/>
      <c r="E1111" s="8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3"/>
      <c r="W1111" s="3"/>
      <c r="X1111" s="3"/>
      <c r="Y1111" s="33"/>
      <c r="Z1111" s="3"/>
      <c r="AA1111" s="1"/>
      <c r="AB1111" s="3"/>
      <c r="AC1111" s="3"/>
      <c r="AD1111" s="3"/>
      <c r="AE1111" s="3"/>
      <c r="AF1111" s="3"/>
      <c r="AG1111" s="11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112"/>
      <c r="B1112" s="113"/>
      <c r="C1112" s="7"/>
      <c r="D1112" s="86"/>
      <c r="E1112" s="8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3"/>
      <c r="W1112" s="3"/>
      <c r="X1112" s="3"/>
      <c r="Y1112" s="33"/>
      <c r="Z1112" s="3"/>
      <c r="AA1112" s="1"/>
      <c r="AB1112" s="3"/>
      <c r="AC1112" s="3"/>
      <c r="AD1112" s="3"/>
      <c r="AE1112" s="3"/>
      <c r="AF1112" s="3"/>
      <c r="AG1112" s="11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112"/>
      <c r="B1113" s="113"/>
      <c r="C1113" s="7"/>
      <c r="D1113" s="86"/>
      <c r="E1113" s="8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3"/>
      <c r="W1113" s="3"/>
      <c r="X1113" s="3"/>
      <c r="Y1113" s="33"/>
      <c r="Z1113" s="3"/>
      <c r="AA1113" s="1"/>
      <c r="AB1113" s="3"/>
      <c r="AC1113" s="3"/>
      <c r="AD1113" s="3"/>
      <c r="AE1113" s="3"/>
      <c r="AF1113" s="3"/>
      <c r="AG1113" s="11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112"/>
      <c r="B1114" s="113"/>
      <c r="C1114" s="7"/>
      <c r="D1114" s="86"/>
      <c r="E1114" s="8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3"/>
      <c r="W1114" s="3"/>
      <c r="X1114" s="3"/>
      <c r="Y1114" s="33"/>
      <c r="Z1114" s="3"/>
      <c r="AA1114" s="1"/>
      <c r="AB1114" s="3"/>
      <c r="AC1114" s="3"/>
      <c r="AD1114" s="3"/>
      <c r="AE1114" s="3"/>
      <c r="AF1114" s="3"/>
      <c r="AG1114" s="11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112"/>
      <c r="B1115" s="113"/>
      <c r="C1115" s="7"/>
      <c r="D1115" s="86"/>
      <c r="E1115" s="8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3"/>
      <c r="W1115" s="3"/>
      <c r="X1115" s="3"/>
      <c r="Y1115" s="33"/>
      <c r="Z1115" s="3"/>
      <c r="AA1115" s="1"/>
      <c r="AB1115" s="3"/>
      <c r="AC1115" s="3"/>
      <c r="AD1115" s="3"/>
      <c r="AE1115" s="3"/>
      <c r="AF1115" s="3"/>
      <c r="AG1115" s="11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112"/>
      <c r="B1116" s="113"/>
      <c r="C1116" s="7"/>
      <c r="D1116" s="86"/>
      <c r="E1116" s="8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3"/>
      <c r="W1116" s="3"/>
      <c r="X1116" s="3"/>
      <c r="Y1116" s="33"/>
      <c r="Z1116" s="3"/>
      <c r="AA1116" s="1"/>
      <c r="AB1116" s="3"/>
      <c r="AC1116" s="3"/>
      <c r="AD1116" s="3"/>
      <c r="AE1116" s="3"/>
      <c r="AF1116" s="3"/>
      <c r="AG1116" s="11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112"/>
      <c r="B1117" s="113"/>
      <c r="C1117" s="7"/>
      <c r="D1117" s="86"/>
      <c r="E1117" s="8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3"/>
      <c r="W1117" s="3"/>
      <c r="X1117" s="3"/>
      <c r="Y1117" s="33"/>
      <c r="Z1117" s="3"/>
      <c r="AA1117" s="1"/>
      <c r="AB1117" s="3"/>
      <c r="AC1117" s="3"/>
      <c r="AD1117" s="3"/>
      <c r="AE1117" s="3"/>
      <c r="AF1117" s="3"/>
      <c r="AG1117" s="11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112"/>
      <c r="B1118" s="113"/>
      <c r="C1118" s="7"/>
      <c r="D1118" s="86"/>
      <c r="E1118" s="8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3"/>
      <c r="W1118" s="3"/>
      <c r="X1118" s="3"/>
      <c r="Y1118" s="33"/>
      <c r="Z1118" s="3"/>
      <c r="AA1118" s="1"/>
      <c r="AB1118" s="3"/>
      <c r="AC1118" s="3"/>
      <c r="AD1118" s="3"/>
      <c r="AE1118" s="3"/>
      <c r="AF1118" s="3"/>
      <c r="AG1118" s="11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112"/>
      <c r="B1119" s="113"/>
      <c r="C1119" s="7"/>
      <c r="D1119" s="86"/>
      <c r="E1119" s="8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3"/>
      <c r="W1119" s="3"/>
      <c r="X1119" s="3"/>
      <c r="Y1119" s="33"/>
      <c r="Z1119" s="3"/>
      <c r="AA1119" s="1"/>
      <c r="AB1119" s="3"/>
      <c r="AC1119" s="3"/>
      <c r="AD1119" s="3"/>
      <c r="AE1119" s="3"/>
      <c r="AF1119" s="3"/>
      <c r="AG1119" s="11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112"/>
      <c r="B1120" s="113"/>
      <c r="C1120" s="7"/>
      <c r="D1120" s="86"/>
      <c r="E1120" s="8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3"/>
      <c r="W1120" s="3"/>
      <c r="X1120" s="3"/>
      <c r="Y1120" s="33"/>
      <c r="Z1120" s="3"/>
      <c r="AA1120" s="1"/>
      <c r="AB1120" s="3"/>
      <c r="AC1120" s="3"/>
      <c r="AD1120" s="3"/>
      <c r="AE1120" s="3"/>
      <c r="AF1120" s="3"/>
      <c r="AG1120" s="11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112"/>
      <c r="B1121" s="113"/>
      <c r="C1121" s="7"/>
      <c r="D1121" s="86"/>
      <c r="E1121" s="8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3"/>
      <c r="W1121" s="3"/>
      <c r="X1121" s="3"/>
      <c r="Y1121" s="33"/>
      <c r="Z1121" s="3"/>
      <c r="AA1121" s="1"/>
      <c r="AB1121" s="3"/>
      <c r="AC1121" s="3"/>
      <c r="AD1121" s="3"/>
      <c r="AE1121" s="3"/>
      <c r="AF1121" s="3"/>
      <c r="AG1121" s="11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112"/>
      <c r="B1122" s="113"/>
      <c r="C1122" s="7"/>
      <c r="D1122" s="86"/>
      <c r="E1122" s="8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3"/>
      <c r="W1122" s="3"/>
      <c r="X1122" s="3"/>
      <c r="Y1122" s="33"/>
      <c r="Z1122" s="3"/>
      <c r="AA1122" s="1"/>
      <c r="AB1122" s="3"/>
      <c r="AC1122" s="3"/>
      <c r="AD1122" s="3"/>
      <c r="AE1122" s="3"/>
      <c r="AF1122" s="3"/>
      <c r="AG1122" s="11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112"/>
      <c r="B1123" s="113"/>
      <c r="C1123" s="7"/>
      <c r="D1123" s="86"/>
      <c r="E1123" s="8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3"/>
      <c r="W1123" s="3"/>
      <c r="X1123" s="3"/>
      <c r="Y1123" s="33"/>
      <c r="Z1123" s="3"/>
      <c r="AA1123" s="1"/>
      <c r="AB1123" s="3"/>
      <c r="AC1123" s="3"/>
      <c r="AD1123" s="3"/>
      <c r="AE1123" s="3"/>
      <c r="AF1123" s="3"/>
      <c r="AG1123" s="11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112"/>
      <c r="B1124" s="113"/>
      <c r="C1124" s="7"/>
      <c r="D1124" s="86"/>
      <c r="E1124" s="8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3"/>
      <c r="W1124" s="3"/>
      <c r="X1124" s="3"/>
      <c r="Y1124" s="33"/>
      <c r="Z1124" s="3"/>
      <c r="AA1124" s="1"/>
      <c r="AB1124" s="3"/>
      <c r="AC1124" s="3"/>
      <c r="AD1124" s="3"/>
      <c r="AE1124" s="3"/>
      <c r="AF1124" s="3"/>
      <c r="AG1124" s="11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112"/>
      <c r="B1125" s="113"/>
      <c r="C1125" s="7"/>
      <c r="D1125" s="86"/>
      <c r="E1125" s="8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3"/>
      <c r="W1125" s="3"/>
      <c r="X1125" s="3"/>
      <c r="Y1125" s="33"/>
      <c r="Z1125" s="3"/>
      <c r="AA1125" s="1"/>
      <c r="AB1125" s="3"/>
      <c r="AC1125" s="3"/>
      <c r="AD1125" s="3"/>
      <c r="AE1125" s="3"/>
      <c r="AF1125" s="3"/>
      <c r="AG1125" s="11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112"/>
      <c r="B1126" s="113"/>
      <c r="C1126" s="7"/>
      <c r="D1126" s="86"/>
      <c r="E1126" s="8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3"/>
      <c r="W1126" s="3"/>
      <c r="X1126" s="3"/>
      <c r="Y1126" s="33"/>
      <c r="Z1126" s="3"/>
      <c r="AA1126" s="1"/>
      <c r="AB1126" s="3"/>
      <c r="AC1126" s="3"/>
      <c r="AD1126" s="3"/>
      <c r="AE1126" s="3"/>
      <c r="AF1126" s="3"/>
      <c r="AG1126" s="11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112"/>
      <c r="B1127" s="113"/>
      <c r="C1127" s="7"/>
      <c r="D1127" s="86"/>
      <c r="E1127" s="8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3"/>
      <c r="W1127" s="3"/>
      <c r="X1127" s="3"/>
      <c r="Y1127" s="33"/>
      <c r="Z1127" s="3"/>
      <c r="AA1127" s="1"/>
      <c r="AB1127" s="3"/>
      <c r="AC1127" s="3"/>
      <c r="AD1127" s="3"/>
      <c r="AE1127" s="3"/>
      <c r="AF1127" s="3"/>
      <c r="AG1127" s="11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112"/>
      <c r="B1128" s="113"/>
      <c r="C1128" s="7"/>
      <c r="D1128" s="86"/>
      <c r="E1128" s="8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3"/>
      <c r="W1128" s="3"/>
      <c r="X1128" s="3"/>
      <c r="Y1128" s="33"/>
      <c r="Z1128" s="3"/>
      <c r="AA1128" s="1"/>
      <c r="AB1128" s="3"/>
      <c r="AC1128" s="3"/>
      <c r="AD1128" s="3"/>
      <c r="AE1128" s="3"/>
      <c r="AF1128" s="3"/>
      <c r="AG1128" s="11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112"/>
      <c r="B1129" s="113"/>
      <c r="C1129" s="7"/>
      <c r="D1129" s="86"/>
      <c r="E1129" s="8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3"/>
      <c r="W1129" s="3"/>
      <c r="X1129" s="3"/>
      <c r="Y1129" s="33"/>
      <c r="Z1129" s="3"/>
      <c r="AA1129" s="1"/>
      <c r="AB1129" s="3"/>
      <c r="AC1129" s="3"/>
      <c r="AD1129" s="3"/>
      <c r="AE1129" s="3"/>
      <c r="AF1129" s="3"/>
      <c r="AG1129" s="11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112"/>
      <c r="B1130" s="113"/>
      <c r="C1130" s="7"/>
      <c r="D1130" s="86"/>
      <c r="E1130" s="8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3"/>
      <c r="W1130" s="3"/>
      <c r="X1130" s="3"/>
      <c r="Y1130" s="33"/>
      <c r="Z1130" s="3"/>
      <c r="AA1130" s="1"/>
      <c r="AB1130" s="3"/>
      <c r="AC1130" s="3"/>
      <c r="AD1130" s="3"/>
      <c r="AE1130" s="3"/>
      <c r="AF1130" s="3"/>
      <c r="AG1130" s="11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112"/>
      <c r="B1131" s="113"/>
      <c r="C1131" s="7"/>
      <c r="D1131" s="86"/>
      <c r="E1131" s="8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3"/>
      <c r="W1131" s="3"/>
      <c r="X1131" s="3"/>
      <c r="Y1131" s="33"/>
      <c r="Z1131" s="3"/>
      <c r="AA1131" s="1"/>
      <c r="AB1131" s="3"/>
      <c r="AC1131" s="3"/>
      <c r="AD1131" s="3"/>
      <c r="AE1131" s="3"/>
      <c r="AF1131" s="3"/>
      <c r="AG1131" s="11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112"/>
      <c r="B1132" s="113"/>
      <c r="C1132" s="7"/>
      <c r="D1132" s="86"/>
      <c r="E1132" s="8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3"/>
      <c r="W1132" s="3"/>
      <c r="X1132" s="3"/>
      <c r="Y1132" s="33"/>
      <c r="Z1132" s="3"/>
      <c r="AA1132" s="1"/>
      <c r="AB1132" s="3"/>
      <c r="AC1132" s="3"/>
      <c r="AD1132" s="3"/>
      <c r="AE1132" s="3"/>
      <c r="AF1132" s="3"/>
      <c r="AG1132" s="11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112"/>
      <c r="B1133" s="113"/>
      <c r="C1133" s="7"/>
      <c r="D1133" s="86"/>
      <c r="E1133" s="8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3"/>
      <c r="W1133" s="3"/>
      <c r="X1133" s="3"/>
      <c r="Y1133" s="33"/>
      <c r="Z1133" s="3"/>
      <c r="AA1133" s="1"/>
      <c r="AB1133" s="3"/>
      <c r="AC1133" s="3"/>
      <c r="AD1133" s="3"/>
      <c r="AE1133" s="3"/>
      <c r="AF1133" s="3"/>
      <c r="AG1133" s="11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112"/>
      <c r="B1134" s="113"/>
      <c r="C1134" s="7"/>
      <c r="D1134" s="86"/>
      <c r="E1134" s="8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3"/>
      <c r="W1134" s="3"/>
      <c r="X1134" s="3"/>
      <c r="Y1134" s="33"/>
      <c r="Z1134" s="3"/>
      <c r="AA1134" s="1"/>
      <c r="AB1134" s="3"/>
      <c r="AC1134" s="3"/>
      <c r="AD1134" s="3"/>
      <c r="AE1134" s="3"/>
      <c r="AF1134" s="3"/>
      <c r="AG1134" s="11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112"/>
      <c r="B1135" s="113"/>
      <c r="C1135" s="7"/>
      <c r="D1135" s="86"/>
      <c r="E1135" s="8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3"/>
      <c r="W1135" s="3"/>
      <c r="X1135" s="3"/>
      <c r="Y1135" s="33"/>
      <c r="Z1135" s="3"/>
      <c r="AA1135" s="1"/>
      <c r="AB1135" s="3"/>
      <c r="AC1135" s="3"/>
      <c r="AD1135" s="3"/>
      <c r="AE1135" s="3"/>
      <c r="AF1135" s="3"/>
      <c r="AG1135" s="11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112"/>
      <c r="B1136" s="113"/>
      <c r="C1136" s="7"/>
      <c r="D1136" s="86"/>
      <c r="E1136" s="8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3"/>
      <c r="W1136" s="3"/>
      <c r="X1136" s="3"/>
      <c r="Y1136" s="33"/>
      <c r="Z1136" s="3"/>
      <c r="AA1136" s="1"/>
      <c r="AB1136" s="3"/>
      <c r="AC1136" s="3"/>
      <c r="AD1136" s="3"/>
      <c r="AE1136" s="3"/>
      <c r="AF1136" s="3"/>
      <c r="AG1136" s="11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112"/>
      <c r="B1137" s="113"/>
      <c r="C1137" s="7"/>
      <c r="D1137" s="86"/>
      <c r="E1137" s="8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3"/>
      <c r="W1137" s="3"/>
      <c r="X1137" s="3"/>
      <c r="Y1137" s="33"/>
      <c r="Z1137" s="3"/>
      <c r="AA1137" s="1"/>
      <c r="AB1137" s="3"/>
      <c r="AC1137" s="3"/>
      <c r="AD1137" s="3"/>
      <c r="AE1137" s="3"/>
      <c r="AF1137" s="3"/>
      <c r="AG1137" s="11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112"/>
      <c r="B1138" s="113"/>
      <c r="C1138" s="7"/>
      <c r="D1138" s="86"/>
      <c r="E1138" s="8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3"/>
      <c r="W1138" s="3"/>
      <c r="X1138" s="3"/>
      <c r="Y1138" s="33"/>
      <c r="Z1138" s="3"/>
      <c r="AA1138" s="1"/>
      <c r="AB1138" s="3"/>
      <c r="AC1138" s="3"/>
      <c r="AD1138" s="3"/>
      <c r="AE1138" s="3"/>
      <c r="AF1138" s="3"/>
      <c r="AG1138" s="11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112"/>
      <c r="B1139" s="113"/>
      <c r="C1139" s="7"/>
      <c r="D1139" s="86"/>
      <c r="E1139" s="8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3"/>
      <c r="W1139" s="3"/>
      <c r="X1139" s="3"/>
      <c r="Y1139" s="33"/>
      <c r="Z1139" s="3"/>
      <c r="AA1139" s="1"/>
      <c r="AB1139" s="3"/>
      <c r="AC1139" s="3"/>
      <c r="AD1139" s="3"/>
      <c r="AE1139" s="3"/>
      <c r="AF1139" s="3"/>
      <c r="AG1139" s="11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112"/>
      <c r="B1140" s="113"/>
      <c r="C1140" s="7"/>
      <c r="D1140" s="86"/>
      <c r="E1140" s="8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3"/>
      <c r="W1140" s="3"/>
      <c r="X1140" s="3"/>
      <c r="Y1140" s="33"/>
      <c r="Z1140" s="3"/>
      <c r="AA1140" s="1"/>
      <c r="AB1140" s="3"/>
      <c r="AC1140" s="3"/>
      <c r="AD1140" s="3"/>
      <c r="AE1140" s="3"/>
      <c r="AF1140" s="3"/>
      <c r="AG1140" s="11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112"/>
      <c r="B1141" s="113"/>
      <c r="C1141" s="7"/>
      <c r="D1141" s="86"/>
      <c r="E1141" s="8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3"/>
      <c r="W1141" s="3"/>
      <c r="X1141" s="3"/>
      <c r="Y1141" s="33"/>
      <c r="Z1141" s="3"/>
      <c r="AA1141" s="1"/>
      <c r="AB1141" s="3"/>
      <c r="AC1141" s="3"/>
      <c r="AD1141" s="3"/>
      <c r="AE1141" s="3"/>
      <c r="AF1141" s="3"/>
      <c r="AG1141" s="11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112"/>
      <c r="B1142" s="113"/>
      <c r="C1142" s="7"/>
      <c r="D1142" s="86"/>
      <c r="E1142" s="8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3"/>
      <c r="W1142" s="3"/>
      <c r="X1142" s="3"/>
      <c r="Y1142" s="33"/>
      <c r="Z1142" s="3"/>
      <c r="AA1142" s="1"/>
      <c r="AB1142" s="3"/>
      <c r="AC1142" s="3"/>
      <c r="AD1142" s="3"/>
      <c r="AE1142" s="3"/>
      <c r="AF1142" s="3"/>
      <c r="AG1142" s="11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112"/>
      <c r="B1143" s="113"/>
      <c r="C1143" s="7"/>
      <c r="D1143" s="86"/>
      <c r="E1143" s="8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3"/>
      <c r="W1143" s="3"/>
      <c r="X1143" s="3"/>
      <c r="Y1143" s="33"/>
      <c r="Z1143" s="3"/>
      <c r="AA1143" s="1"/>
      <c r="AB1143" s="3"/>
      <c r="AC1143" s="3"/>
      <c r="AD1143" s="3"/>
      <c r="AE1143" s="3"/>
      <c r="AF1143" s="3"/>
      <c r="AG1143" s="11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112"/>
      <c r="B1144" s="113"/>
      <c r="C1144" s="7"/>
      <c r="D1144" s="86"/>
      <c r="E1144" s="8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3"/>
      <c r="W1144" s="3"/>
      <c r="X1144" s="3"/>
      <c r="Y1144" s="33"/>
      <c r="Z1144" s="3"/>
      <c r="AA1144" s="1"/>
      <c r="AB1144" s="3"/>
      <c r="AC1144" s="3"/>
      <c r="AD1144" s="3"/>
      <c r="AE1144" s="3"/>
      <c r="AF1144" s="3"/>
      <c r="AG1144" s="11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112"/>
      <c r="B1145" s="113"/>
      <c r="C1145" s="7"/>
      <c r="D1145" s="86"/>
      <c r="E1145" s="8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3"/>
      <c r="W1145" s="3"/>
      <c r="X1145" s="3"/>
      <c r="Y1145" s="33"/>
      <c r="Z1145" s="3"/>
      <c r="AA1145" s="1"/>
      <c r="AB1145" s="3"/>
      <c r="AC1145" s="3"/>
      <c r="AD1145" s="3"/>
      <c r="AE1145" s="3"/>
      <c r="AF1145" s="3"/>
      <c r="AG1145" s="11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112"/>
      <c r="B1146" s="113"/>
      <c r="C1146" s="7"/>
      <c r="D1146" s="86"/>
      <c r="E1146" s="8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3"/>
      <c r="W1146" s="3"/>
      <c r="X1146" s="3"/>
      <c r="Y1146" s="33"/>
      <c r="Z1146" s="3"/>
      <c r="AA1146" s="1"/>
      <c r="AB1146" s="3"/>
      <c r="AC1146" s="3"/>
      <c r="AD1146" s="3"/>
      <c r="AE1146" s="3"/>
      <c r="AF1146" s="3"/>
      <c r="AG1146" s="11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112"/>
      <c r="B1147" s="113"/>
      <c r="C1147" s="7"/>
      <c r="D1147" s="86"/>
      <c r="E1147" s="8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3"/>
      <c r="W1147" s="3"/>
      <c r="X1147" s="3"/>
      <c r="Y1147" s="33"/>
      <c r="Z1147" s="3"/>
      <c r="AA1147" s="1"/>
      <c r="AB1147" s="3"/>
      <c r="AC1147" s="3"/>
      <c r="AD1147" s="3"/>
      <c r="AE1147" s="3"/>
      <c r="AF1147" s="3"/>
      <c r="AG1147" s="11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112"/>
      <c r="B1148" s="113"/>
      <c r="C1148" s="7"/>
      <c r="D1148" s="86"/>
      <c r="E1148" s="8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3"/>
      <c r="W1148" s="3"/>
      <c r="X1148" s="3"/>
      <c r="Y1148" s="33"/>
      <c r="Z1148" s="3"/>
      <c r="AA1148" s="1"/>
      <c r="AB1148" s="3"/>
      <c r="AC1148" s="3"/>
      <c r="AD1148" s="3"/>
      <c r="AE1148" s="3"/>
      <c r="AF1148" s="3"/>
      <c r="AG1148" s="11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112"/>
      <c r="B1149" s="113"/>
      <c r="C1149" s="7"/>
      <c r="D1149" s="86"/>
      <c r="E1149" s="8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3"/>
      <c r="W1149" s="3"/>
      <c r="X1149" s="3"/>
      <c r="Y1149" s="33"/>
      <c r="Z1149" s="3"/>
      <c r="AA1149" s="1"/>
      <c r="AB1149" s="3"/>
      <c r="AC1149" s="3"/>
      <c r="AD1149" s="3"/>
      <c r="AE1149" s="3"/>
      <c r="AF1149" s="3"/>
      <c r="AG1149" s="11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112"/>
      <c r="B1150" s="113"/>
      <c r="C1150" s="7"/>
      <c r="D1150" s="86"/>
      <c r="E1150" s="8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3"/>
      <c r="W1150" s="3"/>
      <c r="X1150" s="3"/>
      <c r="Y1150" s="33"/>
      <c r="Z1150" s="3"/>
      <c r="AA1150" s="1"/>
      <c r="AB1150" s="3"/>
      <c r="AC1150" s="3"/>
      <c r="AD1150" s="3"/>
      <c r="AE1150" s="3"/>
      <c r="AF1150" s="3"/>
      <c r="AG1150" s="11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112"/>
      <c r="B1151" s="113"/>
      <c r="C1151" s="7"/>
      <c r="D1151" s="86"/>
      <c r="E1151" s="8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3"/>
      <c r="W1151" s="3"/>
      <c r="X1151" s="3"/>
      <c r="Y1151" s="33"/>
      <c r="Z1151" s="3"/>
      <c r="AA1151" s="1"/>
      <c r="AB1151" s="3"/>
      <c r="AC1151" s="3"/>
      <c r="AD1151" s="3"/>
      <c r="AE1151" s="3"/>
      <c r="AF1151" s="3"/>
      <c r="AG1151" s="11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112"/>
      <c r="B1152" s="113"/>
      <c r="C1152" s="7"/>
      <c r="D1152" s="86"/>
      <c r="E1152" s="8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3"/>
      <c r="W1152" s="3"/>
      <c r="X1152" s="3"/>
      <c r="Y1152" s="33"/>
      <c r="Z1152" s="3"/>
      <c r="AA1152" s="1"/>
      <c r="AB1152" s="3"/>
      <c r="AC1152" s="3"/>
      <c r="AD1152" s="3"/>
      <c r="AE1152" s="3"/>
      <c r="AF1152" s="3"/>
      <c r="AG1152" s="11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112"/>
      <c r="B1153" s="113"/>
      <c r="C1153" s="7"/>
      <c r="D1153" s="86"/>
      <c r="E1153" s="8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3"/>
      <c r="W1153" s="3"/>
      <c r="X1153" s="3"/>
      <c r="Y1153" s="33"/>
      <c r="Z1153" s="3"/>
      <c r="AA1153" s="1"/>
      <c r="AB1153" s="3"/>
      <c r="AC1153" s="3"/>
      <c r="AD1153" s="3"/>
      <c r="AE1153" s="3"/>
      <c r="AF1153" s="3"/>
      <c r="AG1153" s="11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112"/>
      <c r="B1154" s="113"/>
      <c r="C1154" s="7"/>
      <c r="D1154" s="86"/>
      <c r="E1154" s="8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3"/>
      <c r="W1154" s="3"/>
      <c r="X1154" s="3"/>
      <c r="Y1154" s="33"/>
      <c r="Z1154" s="3"/>
      <c r="AA1154" s="1"/>
      <c r="AB1154" s="3"/>
      <c r="AC1154" s="3"/>
      <c r="AD1154" s="3"/>
      <c r="AE1154" s="3"/>
      <c r="AF1154" s="3"/>
      <c r="AG1154" s="11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112"/>
      <c r="B1155" s="113"/>
      <c r="C1155" s="7"/>
      <c r="D1155" s="86"/>
      <c r="E1155" s="8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3"/>
      <c r="W1155" s="3"/>
      <c r="X1155" s="3"/>
      <c r="Y1155" s="33"/>
      <c r="Z1155" s="3"/>
      <c r="AA1155" s="1"/>
      <c r="AB1155" s="3"/>
      <c r="AC1155" s="3"/>
      <c r="AD1155" s="3"/>
      <c r="AE1155" s="3"/>
      <c r="AF1155" s="3"/>
      <c r="AG1155" s="11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112"/>
      <c r="B1156" s="113"/>
      <c r="C1156" s="7"/>
      <c r="D1156" s="86"/>
      <c r="E1156" s="8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3"/>
      <c r="W1156" s="3"/>
      <c r="X1156" s="3"/>
      <c r="Y1156" s="33"/>
      <c r="Z1156" s="3"/>
      <c r="AA1156" s="1"/>
      <c r="AB1156" s="3"/>
      <c r="AC1156" s="3"/>
      <c r="AD1156" s="3"/>
      <c r="AE1156" s="3"/>
      <c r="AF1156" s="3"/>
      <c r="AG1156" s="11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112"/>
      <c r="B1157" s="113"/>
      <c r="C1157" s="7"/>
      <c r="D1157" s="86"/>
      <c r="E1157" s="8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3"/>
      <c r="W1157" s="3"/>
      <c r="X1157" s="3"/>
      <c r="Y1157" s="33"/>
      <c r="Z1157" s="3"/>
      <c r="AA1157" s="1"/>
      <c r="AB1157" s="3"/>
      <c r="AC1157" s="3"/>
      <c r="AD1157" s="3"/>
      <c r="AE1157" s="3"/>
      <c r="AF1157" s="3"/>
      <c r="AG1157" s="11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112"/>
      <c r="B1158" s="113"/>
      <c r="C1158" s="7"/>
      <c r="D1158" s="86"/>
      <c r="E1158" s="8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3"/>
      <c r="W1158" s="3"/>
      <c r="X1158" s="3"/>
      <c r="Y1158" s="33"/>
      <c r="Z1158" s="3"/>
      <c r="AA1158" s="1"/>
      <c r="AB1158" s="3"/>
      <c r="AC1158" s="3"/>
      <c r="AD1158" s="3"/>
      <c r="AE1158" s="3"/>
      <c r="AF1158" s="3"/>
      <c r="AG1158" s="11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112"/>
      <c r="B1159" s="113"/>
      <c r="C1159" s="7"/>
      <c r="D1159" s="86"/>
      <c r="E1159" s="8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3"/>
      <c r="W1159" s="3"/>
      <c r="X1159" s="3"/>
      <c r="Y1159" s="33"/>
      <c r="Z1159" s="3"/>
      <c r="AA1159" s="1"/>
      <c r="AB1159" s="3"/>
      <c r="AC1159" s="3"/>
      <c r="AD1159" s="3"/>
      <c r="AE1159" s="3"/>
      <c r="AF1159" s="3"/>
      <c r="AG1159" s="11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112"/>
      <c r="B1160" s="113"/>
      <c r="C1160" s="7"/>
      <c r="D1160" s="86"/>
      <c r="E1160" s="8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3"/>
      <c r="W1160" s="3"/>
      <c r="X1160" s="3"/>
      <c r="Y1160" s="33"/>
      <c r="Z1160" s="3"/>
      <c r="AA1160" s="1"/>
      <c r="AB1160" s="3"/>
      <c r="AC1160" s="3"/>
      <c r="AD1160" s="3"/>
      <c r="AE1160" s="3"/>
      <c r="AF1160" s="3"/>
      <c r="AG1160" s="11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112"/>
      <c r="B1161" s="113"/>
      <c r="C1161" s="7"/>
      <c r="D1161" s="86"/>
      <c r="E1161" s="8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3"/>
      <c r="W1161" s="3"/>
      <c r="X1161" s="3"/>
      <c r="Y1161" s="33"/>
      <c r="Z1161" s="3"/>
      <c r="AA1161" s="1"/>
      <c r="AB1161" s="3"/>
      <c r="AC1161" s="3"/>
      <c r="AD1161" s="3"/>
      <c r="AE1161" s="3"/>
      <c r="AF1161" s="3"/>
      <c r="AG1161" s="11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112"/>
      <c r="B1162" s="113"/>
      <c r="C1162" s="7"/>
      <c r="D1162" s="86"/>
      <c r="E1162" s="8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3"/>
      <c r="W1162" s="3"/>
      <c r="X1162" s="3"/>
      <c r="Y1162" s="33"/>
      <c r="Z1162" s="3"/>
      <c r="AA1162" s="1"/>
      <c r="AB1162" s="3"/>
      <c r="AC1162" s="3"/>
      <c r="AD1162" s="3"/>
      <c r="AE1162" s="3"/>
      <c r="AF1162" s="3"/>
      <c r="AG1162" s="11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112"/>
      <c r="B1163" s="113"/>
      <c r="C1163" s="7"/>
      <c r="D1163" s="86"/>
      <c r="E1163" s="8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3"/>
      <c r="W1163" s="3"/>
      <c r="X1163" s="3"/>
      <c r="Y1163" s="33"/>
      <c r="Z1163" s="3"/>
      <c r="AA1163" s="1"/>
      <c r="AB1163" s="3"/>
      <c r="AC1163" s="3"/>
      <c r="AD1163" s="3"/>
      <c r="AE1163" s="3"/>
      <c r="AF1163" s="3"/>
      <c r="AG1163" s="11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112"/>
      <c r="B1164" s="113"/>
      <c r="C1164" s="7"/>
      <c r="D1164" s="86"/>
      <c r="E1164" s="8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3"/>
      <c r="W1164" s="3"/>
      <c r="X1164" s="3"/>
      <c r="Y1164" s="33"/>
      <c r="Z1164" s="3"/>
      <c r="AA1164" s="1"/>
      <c r="AB1164" s="3"/>
      <c r="AC1164" s="3"/>
      <c r="AD1164" s="3"/>
      <c r="AE1164" s="3"/>
      <c r="AF1164" s="3"/>
      <c r="AG1164" s="11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112"/>
      <c r="B1165" s="113"/>
      <c r="C1165" s="7"/>
      <c r="D1165" s="86"/>
      <c r="E1165" s="8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3"/>
      <c r="W1165" s="3"/>
      <c r="X1165" s="3"/>
      <c r="Y1165" s="33"/>
      <c r="Z1165" s="3"/>
      <c r="AA1165" s="1"/>
      <c r="AB1165" s="3"/>
      <c r="AC1165" s="3"/>
      <c r="AD1165" s="3"/>
      <c r="AE1165" s="3"/>
      <c r="AF1165" s="3"/>
      <c r="AG1165" s="11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112"/>
      <c r="B1166" s="113"/>
      <c r="C1166" s="7"/>
      <c r="D1166" s="86"/>
      <c r="E1166" s="8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3"/>
      <c r="W1166" s="3"/>
      <c r="X1166" s="3"/>
      <c r="Y1166" s="33"/>
      <c r="Z1166" s="3"/>
      <c r="AA1166" s="1"/>
      <c r="AB1166" s="3"/>
      <c r="AC1166" s="3"/>
      <c r="AD1166" s="3"/>
      <c r="AE1166" s="3"/>
      <c r="AF1166" s="3"/>
      <c r="AG1166" s="11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112"/>
      <c r="B1167" s="113"/>
      <c r="C1167" s="7"/>
      <c r="D1167" s="86"/>
      <c r="E1167" s="8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3"/>
      <c r="W1167" s="3"/>
      <c r="X1167" s="3"/>
      <c r="Y1167" s="33"/>
      <c r="Z1167" s="3"/>
      <c r="AA1167" s="1"/>
      <c r="AB1167" s="3"/>
      <c r="AC1167" s="3"/>
      <c r="AD1167" s="3"/>
      <c r="AE1167" s="3"/>
      <c r="AF1167" s="3"/>
      <c r="AG1167" s="11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112"/>
      <c r="B1168" s="113"/>
      <c r="C1168" s="7"/>
      <c r="D1168" s="86"/>
      <c r="E1168" s="8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3"/>
      <c r="W1168" s="3"/>
      <c r="X1168" s="3"/>
      <c r="Y1168" s="33"/>
      <c r="Z1168" s="3"/>
      <c r="AA1168" s="1"/>
      <c r="AB1168" s="3"/>
      <c r="AC1168" s="3"/>
      <c r="AD1168" s="3"/>
      <c r="AE1168" s="3"/>
      <c r="AF1168" s="3"/>
      <c r="AG1168" s="11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112"/>
      <c r="B1169" s="113"/>
      <c r="C1169" s="7"/>
      <c r="D1169" s="86"/>
      <c r="E1169" s="8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3"/>
      <c r="W1169" s="3"/>
      <c r="X1169" s="3"/>
      <c r="Y1169" s="33"/>
      <c r="Z1169" s="3"/>
      <c r="AA1169" s="1"/>
      <c r="AB1169" s="3"/>
      <c r="AC1169" s="3"/>
      <c r="AD1169" s="3"/>
      <c r="AE1169" s="3"/>
      <c r="AF1169" s="3"/>
      <c r="AG1169" s="11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112"/>
      <c r="B1170" s="113"/>
      <c r="C1170" s="7"/>
      <c r="D1170" s="86"/>
      <c r="E1170" s="8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3"/>
      <c r="W1170" s="3"/>
      <c r="X1170" s="3"/>
      <c r="Y1170" s="33"/>
      <c r="Z1170" s="3"/>
      <c r="AA1170" s="1"/>
      <c r="AB1170" s="3"/>
      <c r="AC1170" s="3"/>
      <c r="AD1170" s="3"/>
      <c r="AE1170" s="3"/>
      <c r="AF1170" s="3"/>
      <c r="AG1170" s="11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112"/>
      <c r="B1171" s="113"/>
      <c r="C1171" s="7"/>
      <c r="D1171" s="86"/>
      <c r="E1171" s="8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3"/>
      <c r="W1171" s="3"/>
      <c r="X1171" s="3"/>
      <c r="Y1171" s="33"/>
      <c r="Z1171" s="3"/>
      <c r="AA1171" s="1"/>
      <c r="AB1171" s="3"/>
      <c r="AC1171" s="3"/>
      <c r="AD1171" s="3"/>
      <c r="AE1171" s="3"/>
      <c r="AF1171" s="3"/>
      <c r="AG1171" s="11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112"/>
      <c r="B1172" s="113"/>
      <c r="C1172" s="7"/>
      <c r="D1172" s="86"/>
      <c r="E1172" s="8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3"/>
      <c r="W1172" s="3"/>
      <c r="X1172" s="3"/>
      <c r="Y1172" s="33"/>
      <c r="Z1172" s="3"/>
      <c r="AA1172" s="1"/>
      <c r="AB1172" s="3"/>
      <c r="AC1172" s="3"/>
      <c r="AD1172" s="3"/>
      <c r="AE1172" s="3"/>
      <c r="AF1172" s="3"/>
      <c r="AG1172" s="11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112"/>
      <c r="B1173" s="113"/>
      <c r="C1173" s="7"/>
      <c r="D1173" s="86"/>
      <c r="E1173" s="8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3"/>
      <c r="W1173" s="3"/>
      <c r="X1173" s="3"/>
      <c r="Y1173" s="33"/>
      <c r="Z1173" s="3"/>
      <c r="AA1173" s="1"/>
      <c r="AB1173" s="3"/>
      <c r="AC1173" s="3"/>
      <c r="AD1173" s="3"/>
      <c r="AE1173" s="3"/>
      <c r="AF1173" s="3"/>
      <c r="AG1173" s="11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112"/>
      <c r="B1174" s="113"/>
      <c r="C1174" s="7"/>
      <c r="D1174" s="86"/>
      <c r="E1174" s="8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3"/>
      <c r="W1174" s="3"/>
      <c r="X1174" s="3"/>
      <c r="Y1174" s="33"/>
      <c r="Z1174" s="3"/>
      <c r="AA1174" s="1"/>
      <c r="AB1174" s="3"/>
      <c r="AC1174" s="3"/>
      <c r="AD1174" s="3"/>
      <c r="AE1174" s="3"/>
      <c r="AF1174" s="3"/>
      <c r="AG1174" s="11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112"/>
      <c r="B1175" s="113"/>
      <c r="C1175" s="7"/>
      <c r="D1175" s="86"/>
      <c r="E1175" s="8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3"/>
      <c r="W1175" s="3"/>
      <c r="X1175" s="3"/>
      <c r="Y1175" s="33"/>
      <c r="Z1175" s="3"/>
      <c r="AA1175" s="1"/>
      <c r="AB1175" s="3"/>
      <c r="AC1175" s="3"/>
      <c r="AD1175" s="3"/>
      <c r="AE1175" s="3"/>
      <c r="AF1175" s="3"/>
      <c r="AG1175" s="11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112"/>
      <c r="B1176" s="113"/>
      <c r="C1176" s="7"/>
      <c r="D1176" s="86"/>
      <c r="E1176" s="8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3"/>
      <c r="W1176" s="3"/>
      <c r="X1176" s="3"/>
      <c r="Y1176" s="33"/>
      <c r="Z1176" s="3"/>
      <c r="AA1176" s="1"/>
      <c r="AB1176" s="3"/>
      <c r="AC1176" s="3"/>
      <c r="AD1176" s="3"/>
      <c r="AE1176" s="3"/>
      <c r="AF1176" s="3"/>
      <c r="AG1176" s="11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112"/>
      <c r="B1177" s="113"/>
      <c r="C1177" s="7"/>
      <c r="D1177" s="86"/>
      <c r="E1177" s="8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3"/>
      <c r="W1177" s="3"/>
      <c r="X1177" s="3"/>
      <c r="Y1177" s="33"/>
      <c r="Z1177" s="3"/>
      <c r="AA1177" s="1"/>
      <c r="AB1177" s="3"/>
      <c r="AC1177" s="3"/>
      <c r="AD1177" s="3"/>
      <c r="AE1177" s="3"/>
      <c r="AF1177" s="3"/>
      <c r="AG1177" s="11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112"/>
      <c r="B1178" s="113"/>
      <c r="C1178" s="7"/>
      <c r="D1178" s="86"/>
      <c r="E1178" s="8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3"/>
      <c r="W1178" s="3"/>
      <c r="X1178" s="3"/>
      <c r="Y1178" s="33"/>
      <c r="Z1178" s="3"/>
      <c r="AA1178" s="1"/>
      <c r="AB1178" s="3"/>
      <c r="AC1178" s="3"/>
      <c r="AD1178" s="3"/>
      <c r="AE1178" s="3"/>
      <c r="AF1178" s="3"/>
      <c r="AG1178" s="11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112"/>
      <c r="B1179" s="113"/>
      <c r="C1179" s="7"/>
      <c r="D1179" s="86"/>
      <c r="E1179" s="8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3"/>
      <c r="W1179" s="3"/>
      <c r="X1179" s="3"/>
      <c r="Y1179" s="33"/>
      <c r="Z1179" s="3"/>
      <c r="AA1179" s="1"/>
      <c r="AB1179" s="3"/>
      <c r="AC1179" s="3"/>
      <c r="AD1179" s="3"/>
      <c r="AE1179" s="3"/>
      <c r="AF1179" s="3"/>
      <c r="AG1179" s="11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112"/>
      <c r="B1180" s="113"/>
      <c r="C1180" s="7"/>
      <c r="D1180" s="86"/>
      <c r="E1180" s="8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3"/>
      <c r="W1180" s="3"/>
      <c r="X1180" s="3"/>
      <c r="Y1180" s="33"/>
      <c r="Z1180" s="3"/>
      <c r="AA1180" s="1"/>
      <c r="AB1180" s="3"/>
      <c r="AC1180" s="3"/>
      <c r="AD1180" s="3"/>
      <c r="AE1180" s="3"/>
      <c r="AF1180" s="3"/>
      <c r="AG1180" s="11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112"/>
      <c r="B1181" s="113"/>
      <c r="C1181" s="7"/>
      <c r="D1181" s="86"/>
      <c r="E1181" s="8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3"/>
      <c r="W1181" s="3"/>
      <c r="X1181" s="3"/>
      <c r="Y1181" s="33"/>
      <c r="Z1181" s="3"/>
      <c r="AA1181" s="1"/>
      <c r="AB1181" s="3"/>
      <c r="AC1181" s="3"/>
      <c r="AD1181" s="3"/>
      <c r="AE1181" s="3"/>
      <c r="AF1181" s="3"/>
      <c r="AG1181" s="11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112"/>
      <c r="B1182" s="113"/>
      <c r="C1182" s="7"/>
      <c r="D1182" s="86"/>
      <c r="E1182" s="8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3"/>
      <c r="W1182" s="3"/>
      <c r="X1182" s="3"/>
      <c r="Y1182" s="33"/>
      <c r="Z1182" s="3"/>
      <c r="AA1182" s="1"/>
      <c r="AB1182" s="3"/>
      <c r="AC1182" s="3"/>
      <c r="AD1182" s="3"/>
      <c r="AE1182" s="3"/>
      <c r="AF1182" s="3"/>
      <c r="AG1182" s="11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112"/>
      <c r="B1183" s="113"/>
      <c r="C1183" s="7"/>
      <c r="D1183" s="86"/>
      <c r="E1183" s="8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3"/>
      <c r="W1183" s="3"/>
      <c r="X1183" s="3"/>
      <c r="Y1183" s="33"/>
      <c r="Z1183" s="3"/>
      <c r="AA1183" s="1"/>
      <c r="AB1183" s="3"/>
      <c r="AC1183" s="3"/>
      <c r="AD1183" s="3"/>
      <c r="AE1183" s="3"/>
      <c r="AF1183" s="3"/>
      <c r="AG1183" s="11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112"/>
      <c r="B1184" s="113"/>
      <c r="C1184" s="7"/>
      <c r="D1184" s="86"/>
      <c r="E1184" s="8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3"/>
      <c r="W1184" s="3"/>
      <c r="X1184" s="3"/>
      <c r="Y1184" s="33"/>
      <c r="Z1184" s="3"/>
      <c r="AA1184" s="1"/>
      <c r="AB1184" s="3"/>
      <c r="AC1184" s="3"/>
      <c r="AD1184" s="3"/>
      <c r="AE1184" s="3"/>
      <c r="AF1184" s="3"/>
      <c r="AG1184" s="11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112"/>
      <c r="B1185" s="113"/>
      <c r="C1185" s="7"/>
      <c r="D1185" s="86"/>
      <c r="E1185" s="8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3"/>
      <c r="W1185" s="3"/>
      <c r="X1185" s="3"/>
      <c r="Y1185" s="33"/>
      <c r="Z1185" s="3"/>
      <c r="AA1185" s="1"/>
      <c r="AB1185" s="3"/>
      <c r="AC1185" s="3"/>
      <c r="AD1185" s="3"/>
      <c r="AE1185" s="3"/>
      <c r="AF1185" s="3"/>
      <c r="AG1185" s="11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112"/>
      <c r="B1186" s="113"/>
      <c r="C1186" s="7"/>
      <c r="D1186" s="86"/>
      <c r="E1186" s="8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3"/>
      <c r="W1186" s="3"/>
      <c r="X1186" s="3"/>
      <c r="Y1186" s="33"/>
      <c r="Z1186" s="3"/>
      <c r="AA1186" s="1"/>
      <c r="AB1186" s="3"/>
      <c r="AC1186" s="3"/>
      <c r="AD1186" s="3"/>
      <c r="AE1186" s="3"/>
      <c r="AF1186" s="3"/>
      <c r="AG1186" s="11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112"/>
      <c r="B1187" s="113"/>
      <c r="C1187" s="7"/>
      <c r="D1187" s="86"/>
      <c r="E1187" s="8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3"/>
      <c r="W1187" s="3"/>
      <c r="X1187" s="3"/>
      <c r="Y1187" s="33"/>
      <c r="Z1187" s="3"/>
      <c r="AA1187" s="1"/>
      <c r="AB1187" s="3"/>
      <c r="AC1187" s="3"/>
      <c r="AD1187" s="3"/>
      <c r="AE1187" s="3"/>
      <c r="AF1187" s="3"/>
      <c r="AG1187" s="11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112"/>
      <c r="B1188" s="113"/>
      <c r="C1188" s="7"/>
      <c r="D1188" s="86"/>
      <c r="E1188" s="8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3"/>
      <c r="W1188" s="3"/>
      <c r="X1188" s="3"/>
      <c r="Y1188" s="33"/>
      <c r="Z1188" s="3"/>
      <c r="AA1188" s="1"/>
      <c r="AB1188" s="3"/>
      <c r="AC1188" s="3"/>
      <c r="AD1188" s="3"/>
      <c r="AE1188" s="3"/>
      <c r="AF1188" s="3"/>
      <c r="AG1188" s="11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112"/>
      <c r="B1189" s="113"/>
      <c r="C1189" s="7"/>
      <c r="D1189" s="86"/>
      <c r="E1189" s="8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3"/>
      <c r="W1189" s="3"/>
      <c r="X1189" s="3"/>
      <c r="Y1189" s="33"/>
      <c r="Z1189" s="3"/>
      <c r="AA1189" s="1"/>
      <c r="AB1189" s="3"/>
      <c r="AC1189" s="3"/>
      <c r="AD1189" s="3"/>
      <c r="AE1189" s="3"/>
      <c r="AF1189" s="3"/>
      <c r="AG1189" s="11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112"/>
      <c r="B1190" s="113"/>
      <c r="C1190" s="7"/>
      <c r="D1190" s="86"/>
      <c r="E1190" s="8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3"/>
      <c r="W1190" s="3"/>
      <c r="X1190" s="3"/>
      <c r="Y1190" s="33"/>
      <c r="Z1190" s="3"/>
      <c r="AA1190" s="1"/>
      <c r="AB1190" s="3"/>
      <c r="AC1190" s="3"/>
      <c r="AD1190" s="3"/>
      <c r="AE1190" s="3"/>
      <c r="AF1190" s="3"/>
      <c r="AG1190" s="11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112"/>
      <c r="B1191" s="113"/>
      <c r="C1191" s="7"/>
      <c r="D1191" s="86"/>
      <c r="E1191" s="8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3"/>
      <c r="W1191" s="3"/>
      <c r="X1191" s="3"/>
      <c r="Y1191" s="33"/>
      <c r="Z1191" s="3"/>
      <c r="AA1191" s="1"/>
      <c r="AB1191" s="3"/>
      <c r="AC1191" s="3"/>
      <c r="AD1191" s="3"/>
      <c r="AE1191" s="3"/>
      <c r="AF1191" s="3"/>
      <c r="AG1191" s="11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112"/>
      <c r="B1192" s="113"/>
      <c r="C1192" s="7"/>
      <c r="D1192" s="86"/>
      <c r="E1192" s="8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3"/>
      <c r="W1192" s="3"/>
      <c r="X1192" s="3"/>
      <c r="Y1192" s="33"/>
      <c r="Z1192" s="3"/>
      <c r="AA1192" s="1"/>
      <c r="AB1192" s="3"/>
      <c r="AC1192" s="3"/>
      <c r="AD1192" s="3"/>
      <c r="AE1192" s="3"/>
      <c r="AF1192" s="3"/>
      <c r="AG1192" s="11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112"/>
      <c r="B1193" s="113"/>
      <c r="C1193" s="7"/>
      <c r="D1193" s="86"/>
      <c r="E1193" s="8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3"/>
      <c r="W1193" s="3"/>
      <c r="X1193" s="3"/>
      <c r="Y1193" s="33"/>
      <c r="Z1193" s="3"/>
      <c r="AA1193" s="1"/>
      <c r="AB1193" s="3"/>
      <c r="AC1193" s="3"/>
      <c r="AD1193" s="3"/>
      <c r="AE1193" s="3"/>
      <c r="AF1193" s="3"/>
      <c r="AG1193" s="11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112"/>
      <c r="B1194" s="113"/>
      <c r="C1194" s="7"/>
      <c r="D1194" s="86"/>
      <c r="E1194" s="8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3"/>
      <c r="W1194" s="3"/>
      <c r="X1194" s="3"/>
      <c r="Y1194" s="33"/>
      <c r="Z1194" s="3"/>
      <c r="AA1194" s="1"/>
      <c r="AB1194" s="3"/>
      <c r="AC1194" s="3"/>
      <c r="AD1194" s="3"/>
      <c r="AE1194" s="3"/>
      <c r="AF1194" s="3"/>
      <c r="AG1194" s="11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112"/>
      <c r="B1195" s="113"/>
      <c r="C1195" s="7"/>
      <c r="D1195" s="86"/>
      <c r="E1195" s="8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3"/>
      <c r="W1195" s="3"/>
      <c r="X1195" s="3"/>
      <c r="Y1195" s="33"/>
      <c r="Z1195" s="3"/>
      <c r="AA1195" s="1"/>
      <c r="AB1195" s="3"/>
      <c r="AC1195" s="3"/>
      <c r="AD1195" s="3"/>
      <c r="AE1195" s="3"/>
      <c r="AF1195" s="3"/>
      <c r="AG1195" s="11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112"/>
      <c r="B1196" s="113"/>
      <c r="C1196" s="7"/>
      <c r="D1196" s="86"/>
      <c r="E1196" s="8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3"/>
      <c r="W1196" s="3"/>
      <c r="X1196" s="3"/>
      <c r="Y1196" s="33"/>
      <c r="Z1196" s="3"/>
      <c r="AA1196" s="1"/>
      <c r="AB1196" s="3"/>
      <c r="AC1196" s="3"/>
      <c r="AD1196" s="3"/>
      <c r="AE1196" s="3"/>
      <c r="AF1196" s="3"/>
      <c r="AG1196" s="11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112"/>
      <c r="B1197" s="113"/>
      <c r="C1197" s="7"/>
      <c r="D1197" s="86"/>
      <c r="E1197" s="8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3"/>
      <c r="W1197" s="3"/>
      <c r="X1197" s="3"/>
      <c r="Y1197" s="33"/>
      <c r="Z1197" s="3"/>
      <c r="AA1197" s="1"/>
      <c r="AB1197" s="3"/>
      <c r="AC1197" s="3"/>
      <c r="AD1197" s="3"/>
      <c r="AE1197" s="3"/>
      <c r="AF1197" s="3"/>
      <c r="AG1197" s="11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112"/>
      <c r="B1198" s="113"/>
      <c r="C1198" s="7"/>
      <c r="D1198" s="86"/>
      <c r="E1198" s="8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3"/>
      <c r="W1198" s="3"/>
      <c r="X1198" s="3"/>
      <c r="Y1198" s="33"/>
      <c r="Z1198" s="3"/>
      <c r="AA1198" s="1"/>
      <c r="AB1198" s="3"/>
      <c r="AC1198" s="3"/>
      <c r="AD1198" s="3"/>
      <c r="AE1198" s="3"/>
      <c r="AF1198" s="3"/>
      <c r="AG1198" s="11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112"/>
      <c r="B1199" s="113"/>
      <c r="C1199" s="7"/>
      <c r="D1199" s="86"/>
      <c r="E1199" s="8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3"/>
      <c r="W1199" s="3"/>
      <c r="X1199" s="3"/>
      <c r="Y1199" s="33"/>
      <c r="Z1199" s="3"/>
      <c r="AA1199" s="1"/>
      <c r="AB1199" s="3"/>
      <c r="AC1199" s="3"/>
      <c r="AD1199" s="3"/>
      <c r="AE1199" s="3"/>
      <c r="AF1199" s="3"/>
      <c r="AG1199" s="11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112"/>
      <c r="B1200" s="113"/>
      <c r="C1200" s="7"/>
      <c r="D1200" s="86"/>
      <c r="E1200" s="8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3"/>
      <c r="W1200" s="3"/>
      <c r="X1200" s="3"/>
      <c r="Y1200" s="33"/>
      <c r="Z1200" s="3"/>
      <c r="AA1200" s="1"/>
      <c r="AB1200" s="3"/>
      <c r="AC1200" s="3"/>
      <c r="AD1200" s="3"/>
      <c r="AE1200" s="3"/>
      <c r="AF1200" s="3"/>
      <c r="AG1200" s="11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112"/>
      <c r="B1201" s="113"/>
      <c r="C1201" s="7"/>
      <c r="D1201" s="86"/>
      <c r="E1201" s="8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3"/>
      <c r="W1201" s="3"/>
      <c r="X1201" s="3"/>
      <c r="Y1201" s="33"/>
      <c r="Z1201" s="3"/>
      <c r="AA1201" s="1"/>
      <c r="AB1201" s="3"/>
      <c r="AC1201" s="3"/>
      <c r="AD1201" s="3"/>
      <c r="AE1201" s="3"/>
      <c r="AF1201" s="3"/>
      <c r="AG1201" s="11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112"/>
      <c r="B1202" s="113"/>
      <c r="C1202" s="7"/>
      <c r="D1202" s="86"/>
      <c r="E1202" s="8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3"/>
      <c r="W1202" s="3"/>
      <c r="X1202" s="3"/>
      <c r="Y1202" s="33"/>
      <c r="Z1202" s="3"/>
      <c r="AA1202" s="1"/>
      <c r="AB1202" s="3"/>
      <c r="AC1202" s="3"/>
      <c r="AD1202" s="3"/>
      <c r="AE1202" s="3"/>
      <c r="AF1202" s="3"/>
      <c r="AG1202" s="11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112"/>
      <c r="B1203" s="113"/>
      <c r="C1203" s="7"/>
      <c r="D1203" s="86"/>
      <c r="E1203" s="8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3"/>
      <c r="W1203" s="3"/>
      <c r="X1203" s="3"/>
      <c r="Y1203" s="33"/>
      <c r="Z1203" s="3"/>
      <c r="AA1203" s="1"/>
      <c r="AB1203" s="3"/>
      <c r="AC1203" s="3"/>
      <c r="AD1203" s="3"/>
      <c r="AE1203" s="3"/>
      <c r="AF1203" s="3"/>
      <c r="AG1203" s="11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112"/>
      <c r="B1204" s="113"/>
      <c r="C1204" s="7"/>
      <c r="D1204" s="86"/>
      <c r="E1204" s="8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3"/>
      <c r="W1204" s="3"/>
      <c r="X1204" s="3"/>
      <c r="Y1204" s="33"/>
      <c r="Z1204" s="3"/>
      <c r="AA1204" s="1"/>
      <c r="AB1204" s="3"/>
      <c r="AC1204" s="3"/>
      <c r="AD1204" s="3"/>
      <c r="AE1204" s="3"/>
      <c r="AF1204" s="3"/>
      <c r="AG1204" s="11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112"/>
      <c r="B1205" s="113"/>
      <c r="C1205" s="7"/>
      <c r="D1205" s="86"/>
      <c r="E1205" s="8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3"/>
      <c r="W1205" s="3"/>
      <c r="X1205" s="3"/>
      <c r="Y1205" s="33"/>
      <c r="Z1205" s="3"/>
      <c r="AA1205" s="1"/>
      <c r="AB1205" s="3"/>
      <c r="AC1205" s="3"/>
      <c r="AD1205" s="3"/>
      <c r="AE1205" s="3"/>
      <c r="AF1205" s="3"/>
      <c r="AG1205" s="11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112"/>
      <c r="B1206" s="113"/>
      <c r="C1206" s="7"/>
      <c r="D1206" s="86"/>
      <c r="E1206" s="8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3"/>
      <c r="W1206" s="3"/>
      <c r="X1206" s="3"/>
      <c r="Y1206" s="33"/>
      <c r="Z1206" s="3"/>
      <c r="AA1206" s="1"/>
      <c r="AB1206" s="3"/>
      <c r="AC1206" s="3"/>
      <c r="AD1206" s="3"/>
      <c r="AE1206" s="3"/>
      <c r="AF1206" s="3"/>
      <c r="AG1206" s="11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112"/>
      <c r="B1207" s="113"/>
      <c r="C1207" s="7"/>
      <c r="D1207" s="86"/>
      <c r="E1207" s="8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3"/>
      <c r="W1207" s="3"/>
      <c r="X1207" s="3"/>
      <c r="Y1207" s="33"/>
      <c r="Z1207" s="3"/>
      <c r="AA1207" s="1"/>
      <c r="AB1207" s="3"/>
      <c r="AC1207" s="3"/>
      <c r="AD1207" s="3"/>
      <c r="AE1207" s="3"/>
      <c r="AF1207" s="3"/>
      <c r="AG1207" s="11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112"/>
      <c r="B1208" s="113"/>
      <c r="C1208" s="7"/>
      <c r="D1208" s="86"/>
      <c r="E1208" s="8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3"/>
      <c r="W1208" s="3"/>
      <c r="X1208" s="3"/>
      <c r="Y1208" s="33"/>
      <c r="Z1208" s="3"/>
      <c r="AA1208" s="1"/>
      <c r="AB1208" s="3"/>
      <c r="AC1208" s="3"/>
      <c r="AD1208" s="3"/>
      <c r="AE1208" s="3"/>
      <c r="AF1208" s="3"/>
      <c r="AG1208" s="11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112"/>
      <c r="B1209" s="113"/>
      <c r="C1209" s="7"/>
      <c r="D1209" s="86"/>
      <c r="E1209" s="8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3"/>
      <c r="W1209" s="3"/>
      <c r="X1209" s="3"/>
      <c r="Y1209" s="33"/>
      <c r="Z1209" s="3"/>
      <c r="AA1209" s="1"/>
      <c r="AB1209" s="3"/>
      <c r="AC1209" s="3"/>
      <c r="AD1209" s="3"/>
      <c r="AE1209" s="3"/>
      <c r="AF1209" s="3"/>
      <c r="AG1209" s="11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112"/>
      <c r="B1210" s="113"/>
      <c r="C1210" s="7"/>
      <c r="D1210" s="86"/>
      <c r="E1210" s="8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3"/>
      <c r="W1210" s="3"/>
      <c r="X1210" s="3"/>
      <c r="Y1210" s="33"/>
      <c r="Z1210" s="3"/>
      <c r="AA1210" s="1"/>
      <c r="AB1210" s="3"/>
      <c r="AC1210" s="3"/>
      <c r="AD1210" s="3"/>
      <c r="AE1210" s="3"/>
      <c r="AF1210" s="3"/>
      <c r="AG1210" s="11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112"/>
      <c r="B1211" s="113"/>
      <c r="C1211" s="7"/>
      <c r="D1211" s="86"/>
      <c r="E1211" s="8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3"/>
      <c r="W1211" s="3"/>
      <c r="X1211" s="3"/>
      <c r="Y1211" s="33"/>
      <c r="Z1211" s="3"/>
      <c r="AA1211" s="1"/>
      <c r="AB1211" s="3"/>
      <c r="AC1211" s="3"/>
      <c r="AD1211" s="3"/>
      <c r="AE1211" s="3"/>
      <c r="AF1211" s="3"/>
      <c r="AG1211" s="11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112"/>
      <c r="B1212" s="113"/>
      <c r="C1212" s="7"/>
      <c r="D1212" s="86"/>
      <c r="E1212" s="8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3"/>
      <c r="W1212" s="3"/>
      <c r="X1212" s="3"/>
      <c r="Y1212" s="33"/>
      <c r="Z1212" s="3"/>
      <c r="AA1212" s="1"/>
      <c r="AB1212" s="3"/>
      <c r="AC1212" s="3"/>
      <c r="AD1212" s="3"/>
      <c r="AE1212" s="3"/>
      <c r="AF1212" s="3"/>
      <c r="AG1212" s="11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112"/>
      <c r="B1213" s="113"/>
      <c r="C1213" s="7"/>
      <c r="D1213" s="86"/>
      <c r="E1213" s="8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3"/>
      <c r="W1213" s="3"/>
      <c r="X1213" s="3"/>
      <c r="Y1213" s="33"/>
      <c r="Z1213" s="3"/>
      <c r="AA1213" s="1"/>
      <c r="AB1213" s="3"/>
      <c r="AC1213" s="3"/>
      <c r="AD1213" s="3"/>
      <c r="AE1213" s="3"/>
      <c r="AF1213" s="3"/>
      <c r="AG1213" s="11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112"/>
      <c r="B1214" s="113"/>
      <c r="C1214" s="7"/>
      <c r="D1214" s="86"/>
      <c r="E1214" s="8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3"/>
      <c r="W1214" s="3"/>
      <c r="X1214" s="3"/>
      <c r="Y1214" s="33"/>
      <c r="Z1214" s="3"/>
      <c r="AA1214" s="1"/>
      <c r="AB1214" s="3"/>
      <c r="AC1214" s="3"/>
      <c r="AD1214" s="3"/>
      <c r="AE1214" s="3"/>
      <c r="AF1214" s="3"/>
      <c r="AG1214" s="11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112"/>
      <c r="B1215" s="113"/>
      <c r="C1215" s="7"/>
      <c r="D1215" s="86"/>
      <c r="E1215" s="8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3"/>
      <c r="W1215" s="3"/>
      <c r="X1215" s="3"/>
      <c r="Y1215" s="33"/>
      <c r="Z1215" s="3"/>
      <c r="AA1215" s="1"/>
      <c r="AB1215" s="3"/>
      <c r="AC1215" s="3"/>
      <c r="AD1215" s="3"/>
      <c r="AE1215" s="3"/>
      <c r="AF1215" s="3"/>
      <c r="AG1215" s="11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112"/>
      <c r="B1216" s="113"/>
      <c r="C1216" s="7"/>
      <c r="D1216" s="86"/>
      <c r="E1216" s="8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3"/>
      <c r="W1216" s="3"/>
      <c r="X1216" s="3"/>
      <c r="Y1216" s="33"/>
      <c r="Z1216" s="3"/>
      <c r="AA1216" s="1"/>
      <c r="AB1216" s="3"/>
      <c r="AC1216" s="3"/>
      <c r="AD1216" s="3"/>
      <c r="AE1216" s="3"/>
      <c r="AF1216" s="3"/>
      <c r="AG1216" s="11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112"/>
      <c r="B1217" s="113"/>
      <c r="C1217" s="7"/>
      <c r="D1217" s="86"/>
      <c r="E1217" s="8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3"/>
      <c r="W1217" s="3"/>
      <c r="X1217" s="3"/>
      <c r="Y1217" s="33"/>
      <c r="Z1217" s="3"/>
      <c r="AA1217" s="1"/>
      <c r="AB1217" s="3"/>
      <c r="AC1217" s="3"/>
      <c r="AD1217" s="3"/>
      <c r="AE1217" s="3"/>
      <c r="AF1217" s="3"/>
      <c r="AG1217" s="11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112"/>
      <c r="B1218" s="113"/>
      <c r="C1218" s="7"/>
      <c r="D1218" s="86"/>
      <c r="E1218" s="8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3"/>
      <c r="W1218" s="3"/>
      <c r="X1218" s="3"/>
      <c r="Y1218" s="33"/>
      <c r="Z1218" s="3"/>
      <c r="AA1218" s="1"/>
      <c r="AB1218" s="3"/>
      <c r="AC1218" s="3"/>
      <c r="AD1218" s="3"/>
      <c r="AE1218" s="3"/>
      <c r="AF1218" s="3"/>
      <c r="AG1218" s="11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112"/>
      <c r="B1219" s="113"/>
      <c r="C1219" s="7"/>
      <c r="D1219" s="86"/>
      <c r="E1219" s="8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3"/>
      <c r="W1219" s="3"/>
      <c r="X1219" s="3"/>
      <c r="Y1219" s="33"/>
      <c r="Z1219" s="3"/>
      <c r="AA1219" s="1"/>
      <c r="AB1219" s="3"/>
      <c r="AC1219" s="3"/>
      <c r="AD1219" s="3"/>
      <c r="AE1219" s="3"/>
      <c r="AF1219" s="3"/>
      <c r="AG1219" s="11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112"/>
      <c r="B1220" s="113"/>
      <c r="C1220" s="7"/>
      <c r="D1220" s="86"/>
      <c r="E1220" s="8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3"/>
      <c r="W1220" s="3"/>
      <c r="X1220" s="3"/>
      <c r="Y1220" s="33"/>
      <c r="Z1220" s="3"/>
      <c r="AA1220" s="1"/>
      <c r="AB1220" s="3"/>
      <c r="AC1220" s="3"/>
      <c r="AD1220" s="3"/>
      <c r="AE1220" s="3"/>
      <c r="AF1220" s="3"/>
      <c r="AG1220" s="11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112"/>
      <c r="B1221" s="113"/>
      <c r="C1221" s="7"/>
      <c r="D1221" s="86"/>
      <c r="E1221" s="8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3"/>
      <c r="W1221" s="3"/>
      <c r="X1221" s="3"/>
      <c r="Y1221" s="33"/>
      <c r="Z1221" s="3"/>
      <c r="AA1221" s="1"/>
      <c r="AB1221" s="3"/>
      <c r="AC1221" s="3"/>
      <c r="AD1221" s="3"/>
      <c r="AE1221" s="3"/>
      <c r="AF1221" s="3"/>
      <c r="AG1221" s="11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112"/>
      <c r="B1222" s="113"/>
      <c r="C1222" s="7"/>
      <c r="D1222" s="86"/>
      <c r="E1222" s="8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3"/>
      <c r="W1222" s="3"/>
      <c r="X1222" s="3"/>
      <c r="Y1222" s="33"/>
      <c r="Z1222" s="3"/>
      <c r="AA1222" s="1"/>
      <c r="AB1222" s="3"/>
      <c r="AC1222" s="3"/>
      <c r="AD1222" s="3"/>
      <c r="AE1222" s="3"/>
      <c r="AF1222" s="3"/>
      <c r="AG1222" s="11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112"/>
      <c r="B1223" s="113"/>
      <c r="C1223" s="7"/>
      <c r="D1223" s="86"/>
      <c r="E1223" s="8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3"/>
      <c r="W1223" s="3"/>
      <c r="X1223" s="3"/>
      <c r="Y1223" s="33"/>
      <c r="Z1223" s="3"/>
      <c r="AA1223" s="1"/>
      <c r="AB1223" s="3"/>
      <c r="AC1223" s="3"/>
      <c r="AD1223" s="3"/>
      <c r="AE1223" s="3"/>
      <c r="AF1223" s="3"/>
      <c r="AG1223" s="11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112"/>
      <c r="B1224" s="113"/>
      <c r="C1224" s="7"/>
      <c r="D1224" s="86"/>
      <c r="E1224" s="8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3"/>
      <c r="W1224" s="3"/>
      <c r="X1224" s="3"/>
      <c r="Y1224" s="33"/>
      <c r="Z1224" s="3"/>
      <c r="AA1224" s="1"/>
      <c r="AB1224" s="3"/>
      <c r="AC1224" s="3"/>
      <c r="AD1224" s="3"/>
      <c r="AE1224" s="3"/>
      <c r="AF1224" s="3"/>
      <c r="AG1224" s="11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112"/>
      <c r="B1225" s="113"/>
      <c r="C1225" s="7"/>
      <c r="D1225" s="86"/>
      <c r="E1225" s="8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3"/>
      <c r="W1225" s="3"/>
      <c r="X1225" s="3"/>
      <c r="Y1225" s="33"/>
      <c r="Z1225" s="3"/>
      <c r="AA1225" s="1"/>
      <c r="AB1225" s="3"/>
      <c r="AC1225" s="3"/>
      <c r="AD1225" s="3"/>
      <c r="AE1225" s="3"/>
      <c r="AF1225" s="3"/>
      <c r="AG1225" s="11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112"/>
      <c r="B1226" s="113"/>
      <c r="C1226" s="7"/>
      <c r="D1226" s="86"/>
      <c r="E1226" s="8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3"/>
      <c r="W1226" s="3"/>
      <c r="X1226" s="3"/>
      <c r="Y1226" s="33"/>
      <c r="Z1226" s="3"/>
      <c r="AA1226" s="1"/>
      <c r="AB1226" s="3"/>
      <c r="AC1226" s="3"/>
      <c r="AD1226" s="3"/>
      <c r="AE1226" s="3"/>
      <c r="AF1226" s="3"/>
      <c r="AG1226" s="11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112"/>
      <c r="B1227" s="113"/>
      <c r="C1227" s="7"/>
      <c r="D1227" s="86"/>
      <c r="E1227" s="8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3"/>
      <c r="W1227" s="3"/>
      <c r="X1227" s="3"/>
      <c r="Y1227" s="33"/>
      <c r="Z1227" s="3"/>
      <c r="AA1227" s="1"/>
      <c r="AB1227" s="3"/>
      <c r="AC1227" s="3"/>
      <c r="AD1227" s="3"/>
      <c r="AE1227" s="3"/>
      <c r="AF1227" s="3"/>
      <c r="AG1227" s="11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112"/>
      <c r="B1228" s="113"/>
      <c r="C1228" s="7"/>
      <c r="D1228" s="86"/>
      <c r="E1228" s="8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3"/>
      <c r="W1228" s="3"/>
      <c r="X1228" s="3"/>
      <c r="Y1228" s="33"/>
      <c r="Z1228" s="3"/>
      <c r="AA1228" s="1"/>
      <c r="AB1228" s="3"/>
      <c r="AC1228" s="3"/>
      <c r="AD1228" s="3"/>
      <c r="AE1228" s="3"/>
      <c r="AF1228" s="3"/>
      <c r="AG1228" s="11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112"/>
      <c r="B1229" s="113"/>
      <c r="C1229" s="7"/>
      <c r="D1229" s="86"/>
      <c r="E1229" s="8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3"/>
      <c r="W1229" s="3"/>
      <c r="X1229" s="3"/>
      <c r="Y1229" s="33"/>
      <c r="Z1229" s="3"/>
      <c r="AA1229" s="1"/>
      <c r="AB1229" s="3"/>
      <c r="AC1229" s="3"/>
      <c r="AD1229" s="3"/>
      <c r="AE1229" s="3"/>
      <c r="AF1229" s="3"/>
      <c r="AG1229" s="11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112"/>
      <c r="B1230" s="113"/>
      <c r="C1230" s="7"/>
      <c r="D1230" s="86"/>
      <c r="E1230" s="8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3"/>
      <c r="W1230" s="3"/>
      <c r="X1230" s="3"/>
      <c r="Y1230" s="33"/>
      <c r="Z1230" s="3"/>
      <c r="AA1230" s="1"/>
      <c r="AB1230" s="3"/>
      <c r="AC1230" s="3"/>
      <c r="AD1230" s="3"/>
      <c r="AE1230" s="3"/>
      <c r="AF1230" s="3"/>
      <c r="AG1230" s="11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112"/>
      <c r="B1231" s="113"/>
      <c r="C1231" s="7"/>
      <c r="D1231" s="86"/>
      <c r="E1231" s="8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3"/>
      <c r="W1231" s="3"/>
      <c r="X1231" s="3"/>
      <c r="Y1231" s="33"/>
      <c r="Z1231" s="3"/>
      <c r="AA1231" s="1"/>
      <c r="AB1231" s="3"/>
      <c r="AC1231" s="3"/>
      <c r="AD1231" s="3"/>
      <c r="AE1231" s="3"/>
      <c r="AF1231" s="3"/>
      <c r="AG1231" s="11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112"/>
      <c r="B1232" s="113"/>
      <c r="C1232" s="7"/>
      <c r="D1232" s="86"/>
      <c r="E1232" s="8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3"/>
      <c r="W1232" s="3"/>
      <c r="X1232" s="3"/>
      <c r="Y1232" s="33"/>
      <c r="Z1232" s="3"/>
      <c r="AA1232" s="1"/>
      <c r="AB1232" s="3"/>
      <c r="AC1232" s="3"/>
      <c r="AD1232" s="3"/>
      <c r="AE1232" s="3"/>
      <c r="AF1232" s="3"/>
      <c r="AG1232" s="11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112"/>
      <c r="B1233" s="113"/>
      <c r="C1233" s="7"/>
      <c r="D1233" s="86"/>
      <c r="E1233" s="8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3"/>
      <c r="W1233" s="3"/>
      <c r="X1233" s="3"/>
      <c r="Y1233" s="33"/>
      <c r="Z1233" s="3"/>
      <c r="AA1233" s="1"/>
      <c r="AB1233" s="3"/>
      <c r="AC1233" s="3"/>
      <c r="AD1233" s="3"/>
      <c r="AE1233" s="3"/>
      <c r="AF1233" s="3"/>
      <c r="AG1233" s="11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112"/>
      <c r="B1234" s="113"/>
      <c r="C1234" s="7"/>
      <c r="D1234" s="86"/>
      <c r="E1234" s="8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3"/>
      <c r="W1234" s="3"/>
      <c r="X1234" s="3"/>
      <c r="Y1234" s="33"/>
      <c r="Z1234" s="3"/>
      <c r="AA1234" s="1"/>
      <c r="AB1234" s="3"/>
      <c r="AC1234" s="3"/>
      <c r="AD1234" s="3"/>
      <c r="AE1234" s="3"/>
      <c r="AF1234" s="3"/>
      <c r="AG1234" s="11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112"/>
      <c r="B1235" s="113"/>
      <c r="C1235" s="7"/>
      <c r="D1235" s="86"/>
      <c r="E1235" s="8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3"/>
      <c r="W1235" s="3"/>
      <c r="X1235" s="3"/>
      <c r="Y1235" s="33"/>
      <c r="Z1235" s="3"/>
      <c r="AA1235" s="1"/>
      <c r="AB1235" s="3"/>
      <c r="AC1235" s="3"/>
      <c r="AD1235" s="3"/>
      <c r="AE1235" s="3"/>
      <c r="AF1235" s="3"/>
      <c r="AG1235" s="11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112"/>
      <c r="B1236" s="113"/>
      <c r="C1236" s="7"/>
      <c r="D1236" s="86"/>
      <c r="E1236" s="8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3"/>
      <c r="W1236" s="3"/>
      <c r="X1236" s="3"/>
      <c r="Y1236" s="33"/>
      <c r="Z1236" s="3"/>
      <c r="AA1236" s="1"/>
      <c r="AB1236" s="3"/>
      <c r="AC1236" s="3"/>
      <c r="AD1236" s="3"/>
      <c r="AE1236" s="3"/>
      <c r="AF1236" s="3"/>
      <c r="AG1236" s="11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112"/>
      <c r="B1237" s="113"/>
      <c r="C1237" s="7"/>
      <c r="D1237" s="86"/>
      <c r="E1237" s="8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3"/>
      <c r="W1237" s="3"/>
      <c r="X1237" s="3"/>
      <c r="Y1237" s="33"/>
      <c r="Z1237" s="3"/>
      <c r="AA1237" s="1"/>
      <c r="AB1237" s="3"/>
      <c r="AC1237" s="3"/>
      <c r="AD1237" s="3"/>
      <c r="AE1237" s="3"/>
      <c r="AF1237" s="3"/>
      <c r="AG1237" s="11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112"/>
      <c r="B1238" s="113"/>
      <c r="C1238" s="7"/>
      <c r="D1238" s="86"/>
      <c r="E1238" s="8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3"/>
      <c r="W1238" s="3"/>
      <c r="X1238" s="3"/>
      <c r="Y1238" s="33"/>
      <c r="Z1238" s="3"/>
      <c r="AA1238" s="1"/>
      <c r="AB1238" s="3"/>
      <c r="AC1238" s="3"/>
      <c r="AD1238" s="3"/>
      <c r="AE1238" s="3"/>
      <c r="AF1238" s="3"/>
      <c r="AG1238" s="11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112"/>
      <c r="B1239" s="113"/>
      <c r="C1239" s="7"/>
      <c r="D1239" s="86"/>
      <c r="E1239" s="8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3"/>
      <c r="W1239" s="3"/>
      <c r="X1239" s="3"/>
      <c r="Y1239" s="33"/>
      <c r="Z1239" s="3"/>
      <c r="AA1239" s="1"/>
      <c r="AB1239" s="3"/>
      <c r="AC1239" s="3"/>
      <c r="AD1239" s="3"/>
      <c r="AE1239" s="3"/>
      <c r="AF1239" s="3"/>
      <c r="AG1239" s="11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112"/>
      <c r="B1240" s="113"/>
      <c r="C1240" s="7"/>
      <c r="D1240" s="86"/>
      <c r="E1240" s="8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3"/>
      <c r="W1240" s="3"/>
      <c r="X1240" s="3"/>
      <c r="Y1240" s="33"/>
      <c r="Z1240" s="3"/>
      <c r="AA1240" s="1"/>
      <c r="AB1240" s="3"/>
      <c r="AC1240" s="3"/>
      <c r="AD1240" s="3"/>
      <c r="AE1240" s="3"/>
      <c r="AF1240" s="3"/>
      <c r="AG1240" s="11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112"/>
      <c r="B1241" s="113"/>
      <c r="C1241" s="7"/>
      <c r="D1241" s="86"/>
      <c r="E1241" s="8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3"/>
      <c r="W1241" s="3"/>
      <c r="X1241" s="3"/>
      <c r="Y1241" s="33"/>
      <c r="Z1241" s="3"/>
      <c r="AA1241" s="1"/>
      <c r="AB1241" s="3"/>
      <c r="AC1241" s="3"/>
      <c r="AD1241" s="3"/>
      <c r="AE1241" s="3"/>
      <c r="AF1241" s="3"/>
      <c r="AG1241" s="11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112"/>
      <c r="B1242" s="113"/>
      <c r="C1242" s="7"/>
      <c r="D1242" s="86"/>
      <c r="E1242" s="8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3"/>
      <c r="W1242" s="3"/>
      <c r="X1242" s="3"/>
      <c r="Y1242" s="33"/>
      <c r="Z1242" s="3"/>
      <c r="AA1242" s="1"/>
      <c r="AB1242" s="3"/>
      <c r="AC1242" s="3"/>
      <c r="AD1242" s="3"/>
      <c r="AE1242" s="3"/>
      <c r="AF1242" s="3"/>
      <c r="AG1242" s="11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112"/>
      <c r="B1243" s="113"/>
      <c r="C1243" s="7"/>
      <c r="D1243" s="86"/>
      <c r="E1243" s="8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3"/>
      <c r="W1243" s="3"/>
      <c r="X1243" s="3"/>
      <c r="Y1243" s="33"/>
      <c r="Z1243" s="3"/>
      <c r="AA1243" s="1"/>
      <c r="AB1243" s="3"/>
      <c r="AC1243" s="3"/>
      <c r="AD1243" s="3"/>
      <c r="AE1243" s="3"/>
      <c r="AF1243" s="3"/>
      <c r="AG1243" s="11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112"/>
      <c r="B1244" s="113"/>
      <c r="C1244" s="7"/>
      <c r="D1244" s="86"/>
      <c r="E1244" s="8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3"/>
      <c r="W1244" s="3"/>
      <c r="X1244" s="3"/>
      <c r="Y1244" s="33"/>
      <c r="Z1244" s="3"/>
      <c r="AA1244" s="1"/>
      <c r="AB1244" s="3"/>
      <c r="AC1244" s="3"/>
      <c r="AD1244" s="3"/>
      <c r="AE1244" s="3"/>
      <c r="AF1244" s="3"/>
      <c r="AG1244" s="11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112"/>
      <c r="B1245" s="113"/>
      <c r="C1245" s="7"/>
      <c r="D1245" s="86"/>
      <c r="E1245" s="8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3"/>
      <c r="W1245" s="3"/>
      <c r="X1245" s="3"/>
      <c r="Y1245" s="33"/>
      <c r="Z1245" s="3"/>
      <c r="AA1245" s="1"/>
      <c r="AB1245" s="3"/>
      <c r="AC1245" s="3"/>
      <c r="AD1245" s="3"/>
      <c r="AE1245" s="3"/>
      <c r="AF1245" s="3"/>
      <c r="AG1245" s="11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112"/>
      <c r="B1246" s="113"/>
      <c r="C1246" s="7"/>
      <c r="D1246" s="86"/>
      <c r="E1246" s="8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3"/>
      <c r="W1246" s="3"/>
      <c r="X1246" s="3"/>
      <c r="Y1246" s="33"/>
      <c r="Z1246" s="3"/>
      <c r="AA1246" s="1"/>
      <c r="AB1246" s="3"/>
      <c r="AC1246" s="3"/>
      <c r="AD1246" s="3"/>
      <c r="AE1246" s="3"/>
      <c r="AF1246" s="3"/>
      <c r="AG1246" s="11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112"/>
      <c r="B1247" s="113"/>
      <c r="C1247" s="7"/>
      <c r="D1247" s="86"/>
      <c r="E1247" s="8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3"/>
      <c r="W1247" s="3"/>
      <c r="X1247" s="3"/>
      <c r="Y1247" s="33"/>
      <c r="Z1247" s="3"/>
      <c r="AA1247" s="1"/>
      <c r="AB1247" s="3"/>
      <c r="AC1247" s="3"/>
      <c r="AD1247" s="3"/>
      <c r="AE1247" s="3"/>
      <c r="AF1247" s="3"/>
      <c r="AG1247" s="11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112"/>
      <c r="B1248" s="113"/>
      <c r="C1248" s="7"/>
      <c r="D1248" s="86"/>
      <c r="E1248" s="8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3"/>
      <c r="W1248" s="3"/>
      <c r="X1248" s="3"/>
      <c r="Y1248" s="33"/>
      <c r="Z1248" s="3"/>
      <c r="AA1248" s="1"/>
      <c r="AB1248" s="3"/>
      <c r="AC1248" s="3"/>
      <c r="AD1248" s="3"/>
      <c r="AE1248" s="3"/>
      <c r="AF1248" s="3"/>
      <c r="AG1248" s="11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112"/>
      <c r="B1249" s="113"/>
      <c r="C1249" s="7"/>
      <c r="D1249" s="86"/>
      <c r="E1249" s="8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3"/>
      <c r="W1249" s="3"/>
      <c r="X1249" s="3"/>
      <c r="Y1249" s="33"/>
      <c r="Z1249" s="3"/>
      <c r="AA1249" s="1"/>
      <c r="AB1249" s="3"/>
      <c r="AC1249" s="3"/>
      <c r="AD1249" s="3"/>
      <c r="AE1249" s="3"/>
      <c r="AF1249" s="3"/>
      <c r="AG1249" s="11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112"/>
      <c r="B1250" s="113"/>
      <c r="C1250" s="7"/>
      <c r="D1250" s="86"/>
      <c r="E1250" s="8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3"/>
      <c r="W1250" s="3"/>
      <c r="X1250" s="3"/>
      <c r="Y1250" s="33"/>
      <c r="Z1250" s="3"/>
      <c r="AA1250" s="1"/>
      <c r="AB1250" s="3"/>
      <c r="AC1250" s="3"/>
      <c r="AD1250" s="3"/>
      <c r="AE1250" s="3"/>
      <c r="AF1250" s="3"/>
      <c r="AG1250" s="11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112"/>
      <c r="B1251" s="113"/>
      <c r="C1251" s="7"/>
      <c r="D1251" s="86"/>
      <c r="E1251" s="8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3"/>
      <c r="W1251" s="3"/>
      <c r="X1251" s="3"/>
      <c r="Y1251" s="33"/>
      <c r="Z1251" s="3"/>
      <c r="AA1251" s="1"/>
      <c r="AB1251" s="3"/>
      <c r="AC1251" s="3"/>
      <c r="AD1251" s="3"/>
      <c r="AE1251" s="3"/>
      <c r="AF1251" s="3"/>
      <c r="AG1251" s="11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112"/>
      <c r="B1252" s="113"/>
      <c r="C1252" s="7"/>
      <c r="D1252" s="86"/>
      <c r="E1252" s="8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3"/>
      <c r="W1252" s="3"/>
      <c r="X1252" s="3"/>
      <c r="Y1252" s="33"/>
      <c r="Z1252" s="3"/>
      <c r="AA1252" s="1"/>
      <c r="AB1252" s="3"/>
      <c r="AC1252" s="3"/>
      <c r="AD1252" s="3"/>
      <c r="AE1252" s="3"/>
      <c r="AF1252" s="3"/>
      <c r="AG1252" s="11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112"/>
      <c r="B1253" s="113"/>
      <c r="C1253" s="7"/>
      <c r="D1253" s="86"/>
      <c r="E1253" s="8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3"/>
      <c r="W1253" s="3"/>
      <c r="X1253" s="3"/>
      <c r="Y1253" s="33"/>
      <c r="Z1253" s="3"/>
      <c r="AA1253" s="1"/>
      <c r="AB1253" s="3"/>
      <c r="AC1253" s="3"/>
      <c r="AD1253" s="3"/>
      <c r="AE1253" s="3"/>
      <c r="AF1253" s="3"/>
      <c r="AG1253" s="11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112"/>
      <c r="B1254" s="113"/>
      <c r="C1254" s="7"/>
      <c r="D1254" s="86"/>
      <c r="E1254" s="8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3"/>
      <c r="W1254" s="3"/>
      <c r="X1254" s="3"/>
      <c r="Y1254" s="33"/>
      <c r="Z1254" s="3"/>
      <c r="AA1254" s="1"/>
      <c r="AB1254" s="3"/>
      <c r="AC1254" s="3"/>
      <c r="AD1254" s="3"/>
      <c r="AE1254" s="3"/>
      <c r="AF1254" s="3"/>
      <c r="AG1254" s="11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112"/>
      <c r="B1255" s="113"/>
      <c r="C1255" s="7"/>
      <c r="D1255" s="86"/>
      <c r="E1255" s="8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3"/>
      <c r="W1255" s="3"/>
      <c r="X1255" s="3"/>
      <c r="Y1255" s="33"/>
      <c r="Z1255" s="3"/>
      <c r="AA1255" s="1"/>
      <c r="AB1255" s="3"/>
      <c r="AC1255" s="3"/>
      <c r="AD1255" s="3"/>
      <c r="AE1255" s="3"/>
      <c r="AF1255" s="3"/>
      <c r="AG1255" s="11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112"/>
      <c r="B1256" s="113"/>
      <c r="C1256" s="7"/>
      <c r="D1256" s="86"/>
      <c r="E1256" s="8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3"/>
      <c r="W1256" s="3"/>
      <c r="X1256" s="3"/>
      <c r="Y1256" s="33"/>
      <c r="Z1256" s="3"/>
      <c r="AA1256" s="1"/>
      <c r="AB1256" s="3"/>
      <c r="AC1256" s="3"/>
      <c r="AD1256" s="3"/>
      <c r="AE1256" s="3"/>
      <c r="AF1256" s="3"/>
      <c r="AG1256" s="11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112"/>
      <c r="B1257" s="113"/>
      <c r="C1257" s="7"/>
      <c r="D1257" s="86"/>
      <c r="E1257" s="8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3"/>
      <c r="W1257" s="3"/>
      <c r="X1257" s="3"/>
      <c r="Y1257" s="33"/>
      <c r="Z1257" s="3"/>
      <c r="AA1257" s="1"/>
      <c r="AB1257" s="3"/>
      <c r="AC1257" s="3"/>
      <c r="AD1257" s="3"/>
      <c r="AE1257" s="3"/>
      <c r="AF1257" s="3"/>
      <c r="AG1257" s="11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112"/>
      <c r="B1258" s="113"/>
      <c r="C1258" s="7"/>
      <c r="D1258" s="86"/>
      <c r="E1258" s="8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3"/>
      <c r="W1258" s="3"/>
      <c r="X1258" s="3"/>
      <c r="Y1258" s="33"/>
      <c r="Z1258" s="3"/>
      <c r="AA1258" s="1"/>
      <c r="AB1258" s="3"/>
      <c r="AC1258" s="3"/>
      <c r="AD1258" s="3"/>
      <c r="AE1258" s="3"/>
      <c r="AF1258" s="3"/>
      <c r="AG1258" s="11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112"/>
      <c r="B1259" s="113"/>
      <c r="C1259" s="7"/>
      <c r="D1259" s="86"/>
      <c r="E1259" s="8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3"/>
      <c r="W1259" s="3"/>
      <c r="X1259" s="3"/>
      <c r="Y1259" s="33"/>
      <c r="Z1259" s="3"/>
      <c r="AA1259" s="1"/>
      <c r="AB1259" s="3"/>
      <c r="AC1259" s="3"/>
      <c r="AD1259" s="3"/>
      <c r="AE1259" s="3"/>
      <c r="AF1259" s="3"/>
      <c r="AG1259" s="11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112"/>
      <c r="B1260" s="113"/>
      <c r="C1260" s="7"/>
      <c r="D1260" s="86"/>
      <c r="E1260" s="8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3"/>
      <c r="W1260" s="3"/>
      <c r="X1260" s="3"/>
      <c r="Y1260" s="33"/>
      <c r="Z1260" s="3"/>
      <c r="AA1260" s="1"/>
      <c r="AB1260" s="3"/>
      <c r="AC1260" s="3"/>
      <c r="AD1260" s="3"/>
      <c r="AE1260" s="3"/>
      <c r="AF1260" s="3"/>
      <c r="AG1260" s="11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112"/>
      <c r="B1261" s="113"/>
      <c r="C1261" s="7"/>
      <c r="D1261" s="86"/>
      <c r="E1261" s="8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3"/>
      <c r="W1261" s="3"/>
      <c r="X1261" s="3"/>
      <c r="Y1261" s="33"/>
      <c r="Z1261" s="3"/>
      <c r="AA1261" s="1"/>
      <c r="AB1261" s="3"/>
      <c r="AC1261" s="3"/>
      <c r="AD1261" s="3"/>
      <c r="AE1261" s="3"/>
      <c r="AF1261" s="3"/>
      <c r="AG1261" s="11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112"/>
      <c r="B1262" s="113"/>
      <c r="C1262" s="7"/>
      <c r="D1262" s="86"/>
      <c r="E1262" s="8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3"/>
      <c r="W1262" s="3"/>
      <c r="X1262" s="3"/>
      <c r="Y1262" s="33"/>
      <c r="Z1262" s="3"/>
      <c r="AA1262" s="1"/>
      <c r="AB1262" s="3"/>
      <c r="AC1262" s="3"/>
      <c r="AD1262" s="3"/>
      <c r="AE1262" s="3"/>
      <c r="AF1262" s="3"/>
      <c r="AG1262" s="11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112"/>
      <c r="B1263" s="113"/>
      <c r="C1263" s="7"/>
      <c r="D1263" s="86"/>
      <c r="E1263" s="8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3"/>
      <c r="W1263" s="3"/>
      <c r="X1263" s="3"/>
      <c r="Y1263" s="33"/>
      <c r="Z1263" s="3"/>
      <c r="AA1263" s="1"/>
      <c r="AB1263" s="3"/>
      <c r="AC1263" s="3"/>
      <c r="AD1263" s="3"/>
      <c r="AE1263" s="3"/>
      <c r="AF1263" s="3"/>
      <c r="AG1263" s="11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112"/>
      <c r="B1264" s="113"/>
      <c r="C1264" s="7"/>
      <c r="D1264" s="86"/>
      <c r="E1264" s="8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3"/>
      <c r="W1264" s="3"/>
      <c r="X1264" s="3"/>
      <c r="Y1264" s="33"/>
      <c r="Z1264" s="3"/>
      <c r="AA1264" s="1"/>
      <c r="AB1264" s="3"/>
      <c r="AC1264" s="3"/>
      <c r="AD1264" s="3"/>
      <c r="AE1264" s="3"/>
      <c r="AF1264" s="3"/>
      <c r="AG1264" s="11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112"/>
      <c r="B1265" s="113"/>
      <c r="C1265" s="7"/>
      <c r="D1265" s="86"/>
      <c r="E1265" s="8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3"/>
      <c r="W1265" s="3"/>
      <c r="X1265" s="3"/>
      <c r="Y1265" s="33"/>
      <c r="Z1265" s="3"/>
      <c r="AA1265" s="1"/>
      <c r="AB1265" s="3"/>
      <c r="AC1265" s="3"/>
      <c r="AD1265" s="3"/>
      <c r="AE1265" s="3"/>
      <c r="AF1265" s="3"/>
      <c r="AG1265" s="11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112"/>
      <c r="B1266" s="113"/>
      <c r="C1266" s="7"/>
      <c r="D1266" s="86"/>
      <c r="E1266" s="8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3"/>
      <c r="W1266" s="3"/>
      <c r="X1266" s="3"/>
      <c r="Y1266" s="33"/>
      <c r="Z1266" s="3"/>
      <c r="AA1266" s="1"/>
      <c r="AB1266" s="3"/>
      <c r="AC1266" s="3"/>
      <c r="AD1266" s="3"/>
      <c r="AE1266" s="3"/>
      <c r="AF1266" s="3"/>
      <c r="AG1266" s="11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112"/>
      <c r="B1267" s="113"/>
      <c r="C1267" s="7"/>
      <c r="D1267" s="86"/>
      <c r="E1267" s="8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3"/>
      <c r="W1267" s="3"/>
      <c r="X1267" s="3"/>
      <c r="Y1267" s="33"/>
      <c r="Z1267" s="3"/>
      <c r="AA1267" s="1"/>
      <c r="AB1267" s="3"/>
      <c r="AC1267" s="3"/>
      <c r="AD1267" s="3"/>
      <c r="AE1267" s="3"/>
      <c r="AF1267" s="3"/>
      <c r="AG1267" s="11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112"/>
      <c r="B1268" s="113"/>
      <c r="C1268" s="7"/>
      <c r="D1268" s="86"/>
      <c r="E1268" s="8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3"/>
      <c r="W1268" s="3"/>
      <c r="X1268" s="3"/>
      <c r="Y1268" s="33"/>
      <c r="Z1268" s="3"/>
      <c r="AA1268" s="1"/>
      <c r="AB1268" s="3"/>
      <c r="AC1268" s="3"/>
      <c r="AD1268" s="3"/>
      <c r="AE1268" s="3"/>
      <c r="AF1268" s="3"/>
      <c r="AG1268" s="11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112"/>
      <c r="B1269" s="113"/>
      <c r="C1269" s="7"/>
      <c r="D1269" s="86"/>
      <c r="E1269" s="8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3"/>
      <c r="W1269" s="3"/>
      <c r="X1269" s="3"/>
      <c r="Y1269" s="33"/>
      <c r="Z1269" s="3"/>
      <c r="AA1269" s="1"/>
      <c r="AB1269" s="3"/>
      <c r="AC1269" s="3"/>
      <c r="AD1269" s="3"/>
      <c r="AE1269" s="3"/>
      <c r="AF1269" s="3"/>
      <c r="AG1269" s="11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112"/>
      <c r="B1270" s="113"/>
      <c r="C1270" s="7"/>
      <c r="D1270" s="86"/>
      <c r="E1270" s="8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3"/>
      <c r="W1270" s="3"/>
      <c r="X1270" s="3"/>
      <c r="Y1270" s="33"/>
      <c r="Z1270" s="3"/>
      <c r="AA1270" s="1"/>
      <c r="AB1270" s="3"/>
      <c r="AC1270" s="3"/>
      <c r="AD1270" s="3"/>
      <c r="AE1270" s="3"/>
      <c r="AF1270" s="3"/>
      <c r="AG1270" s="11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112"/>
      <c r="B1271" s="113"/>
      <c r="C1271" s="7"/>
      <c r="D1271" s="86"/>
      <c r="E1271" s="8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3"/>
      <c r="W1271" s="3"/>
      <c r="X1271" s="3"/>
      <c r="Y1271" s="33"/>
      <c r="Z1271" s="3"/>
      <c r="AA1271" s="1"/>
      <c r="AB1271" s="3"/>
      <c r="AC1271" s="3"/>
      <c r="AD1271" s="3"/>
      <c r="AE1271" s="3"/>
      <c r="AF1271" s="3"/>
      <c r="AG1271" s="11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112"/>
      <c r="B1272" s="113"/>
      <c r="C1272" s="7"/>
      <c r="D1272" s="86"/>
      <c r="E1272" s="8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3"/>
      <c r="W1272" s="3"/>
      <c r="X1272" s="3"/>
      <c r="Y1272" s="33"/>
      <c r="Z1272" s="3"/>
      <c r="AA1272" s="1"/>
      <c r="AB1272" s="3"/>
      <c r="AC1272" s="3"/>
      <c r="AD1272" s="3"/>
      <c r="AE1272" s="3"/>
      <c r="AF1272" s="3"/>
      <c r="AG1272" s="11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112"/>
      <c r="B1273" s="113"/>
      <c r="C1273" s="7"/>
      <c r="D1273" s="86"/>
      <c r="E1273" s="8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3"/>
      <c r="W1273" s="3"/>
      <c r="X1273" s="3"/>
      <c r="Y1273" s="33"/>
      <c r="Z1273" s="3"/>
      <c r="AA1273" s="1"/>
      <c r="AB1273" s="3"/>
      <c r="AC1273" s="3"/>
      <c r="AD1273" s="3"/>
      <c r="AE1273" s="3"/>
      <c r="AF1273" s="3"/>
      <c r="AG1273" s="11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112"/>
      <c r="B1274" s="113"/>
      <c r="C1274" s="7"/>
      <c r="D1274" s="86"/>
      <c r="E1274" s="8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3"/>
      <c r="W1274" s="3"/>
      <c r="X1274" s="3"/>
      <c r="Y1274" s="33"/>
      <c r="Z1274" s="3"/>
      <c r="AA1274" s="1"/>
      <c r="AB1274" s="3"/>
      <c r="AC1274" s="3"/>
      <c r="AD1274" s="3"/>
      <c r="AE1274" s="3"/>
      <c r="AF1274" s="3"/>
      <c r="AG1274" s="11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112"/>
      <c r="B1275" s="113"/>
      <c r="C1275" s="7"/>
      <c r="D1275" s="86"/>
      <c r="E1275" s="8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3"/>
      <c r="W1275" s="3"/>
      <c r="X1275" s="3"/>
      <c r="Y1275" s="33"/>
      <c r="Z1275" s="3"/>
      <c r="AA1275" s="1"/>
      <c r="AB1275" s="3"/>
      <c r="AC1275" s="3"/>
      <c r="AD1275" s="3"/>
      <c r="AE1275" s="3"/>
      <c r="AF1275" s="3"/>
      <c r="AG1275" s="11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112"/>
      <c r="B1276" s="113"/>
      <c r="C1276" s="7"/>
      <c r="D1276" s="86"/>
      <c r="E1276" s="8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3"/>
      <c r="W1276" s="3"/>
      <c r="X1276" s="3"/>
      <c r="Y1276" s="33"/>
      <c r="Z1276" s="3"/>
      <c r="AA1276" s="1"/>
      <c r="AB1276" s="3"/>
      <c r="AC1276" s="3"/>
      <c r="AD1276" s="3"/>
      <c r="AE1276" s="3"/>
      <c r="AF1276" s="3"/>
      <c r="AG1276" s="11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112"/>
      <c r="B1277" s="113"/>
      <c r="C1277" s="7"/>
      <c r="D1277" s="86"/>
      <c r="E1277" s="8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3"/>
      <c r="W1277" s="3"/>
      <c r="X1277" s="3"/>
      <c r="Y1277" s="33"/>
      <c r="Z1277" s="3"/>
      <c r="AA1277" s="1"/>
      <c r="AB1277" s="3"/>
      <c r="AC1277" s="3"/>
      <c r="AD1277" s="3"/>
      <c r="AE1277" s="3"/>
      <c r="AF1277" s="3"/>
      <c r="AG1277" s="11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112"/>
      <c r="B1278" s="113"/>
      <c r="C1278" s="7"/>
      <c r="D1278" s="86"/>
      <c r="E1278" s="8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3"/>
      <c r="W1278" s="3"/>
      <c r="X1278" s="3"/>
      <c r="Y1278" s="33"/>
      <c r="Z1278" s="3"/>
      <c r="AA1278" s="1"/>
      <c r="AB1278" s="3"/>
      <c r="AC1278" s="3"/>
      <c r="AD1278" s="3"/>
      <c r="AE1278" s="3"/>
      <c r="AF1278" s="3"/>
      <c r="AG1278" s="11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112"/>
      <c r="B1279" s="113"/>
      <c r="C1279" s="7"/>
      <c r="D1279" s="86"/>
      <c r="E1279" s="8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3"/>
      <c r="W1279" s="3"/>
      <c r="X1279" s="3"/>
      <c r="Y1279" s="33"/>
      <c r="Z1279" s="3"/>
      <c r="AA1279" s="1"/>
      <c r="AB1279" s="3"/>
      <c r="AC1279" s="3"/>
      <c r="AD1279" s="3"/>
      <c r="AE1279" s="3"/>
      <c r="AF1279" s="3"/>
      <c r="AG1279" s="11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112"/>
      <c r="B1280" s="113"/>
      <c r="C1280" s="7"/>
      <c r="D1280" s="86"/>
      <c r="E1280" s="8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3"/>
      <c r="W1280" s="3"/>
      <c r="X1280" s="3"/>
      <c r="Y1280" s="33"/>
      <c r="Z1280" s="3"/>
      <c r="AA1280" s="1"/>
      <c r="AB1280" s="3"/>
      <c r="AC1280" s="3"/>
      <c r="AD1280" s="3"/>
      <c r="AE1280" s="3"/>
      <c r="AF1280" s="3"/>
      <c r="AG1280" s="11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112"/>
      <c r="B1281" s="113"/>
      <c r="C1281" s="7"/>
      <c r="D1281" s="86"/>
      <c r="E1281" s="8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3"/>
      <c r="W1281" s="3"/>
      <c r="X1281" s="3"/>
      <c r="Y1281" s="33"/>
      <c r="Z1281" s="3"/>
      <c r="AA1281" s="1"/>
      <c r="AB1281" s="3"/>
      <c r="AC1281" s="3"/>
      <c r="AD1281" s="3"/>
      <c r="AE1281" s="3"/>
      <c r="AF1281" s="3"/>
      <c r="AG1281" s="11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112"/>
      <c r="B1282" s="113"/>
      <c r="C1282" s="7"/>
      <c r="D1282" s="86"/>
      <c r="E1282" s="8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3"/>
      <c r="W1282" s="3"/>
      <c r="X1282" s="3"/>
      <c r="Y1282" s="33"/>
      <c r="Z1282" s="3"/>
      <c r="AA1282" s="1"/>
      <c r="AB1282" s="3"/>
      <c r="AC1282" s="3"/>
      <c r="AD1282" s="3"/>
      <c r="AE1282" s="3"/>
      <c r="AF1282" s="3"/>
      <c r="AG1282" s="11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112"/>
      <c r="B1283" s="113"/>
      <c r="C1283" s="7"/>
      <c r="D1283" s="86"/>
      <c r="E1283" s="8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3"/>
      <c r="W1283" s="3"/>
      <c r="X1283" s="3"/>
      <c r="Y1283" s="33"/>
      <c r="Z1283" s="3"/>
      <c r="AA1283" s="1"/>
      <c r="AB1283" s="3"/>
      <c r="AC1283" s="3"/>
      <c r="AD1283" s="3"/>
      <c r="AE1283" s="3"/>
      <c r="AF1283" s="3"/>
      <c r="AG1283" s="11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112"/>
      <c r="B1284" s="113"/>
      <c r="C1284" s="7"/>
      <c r="D1284" s="86"/>
      <c r="E1284" s="8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3"/>
      <c r="W1284" s="3"/>
      <c r="X1284" s="3"/>
      <c r="Y1284" s="33"/>
      <c r="Z1284" s="3"/>
      <c r="AA1284" s="1"/>
      <c r="AB1284" s="3"/>
      <c r="AC1284" s="3"/>
      <c r="AD1284" s="3"/>
      <c r="AE1284" s="3"/>
      <c r="AF1284" s="3"/>
      <c r="AG1284" s="11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112"/>
      <c r="B1285" s="113"/>
      <c r="C1285" s="7"/>
      <c r="D1285" s="86"/>
      <c r="E1285" s="8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3"/>
      <c r="W1285" s="3"/>
      <c r="X1285" s="3"/>
      <c r="Y1285" s="33"/>
      <c r="Z1285" s="3"/>
      <c r="AA1285" s="1"/>
      <c r="AB1285" s="3"/>
      <c r="AC1285" s="3"/>
      <c r="AD1285" s="3"/>
      <c r="AE1285" s="3"/>
      <c r="AF1285" s="3"/>
      <c r="AG1285" s="11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112"/>
      <c r="B1286" s="113"/>
      <c r="C1286" s="7"/>
      <c r="D1286" s="86"/>
      <c r="E1286" s="8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3"/>
      <c r="W1286" s="3"/>
      <c r="X1286" s="3"/>
      <c r="Y1286" s="33"/>
      <c r="Z1286" s="3"/>
      <c r="AA1286" s="1"/>
      <c r="AB1286" s="3"/>
      <c r="AC1286" s="3"/>
      <c r="AD1286" s="3"/>
      <c r="AE1286" s="3"/>
      <c r="AF1286" s="3"/>
      <c r="AG1286" s="11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112"/>
      <c r="B1287" s="113"/>
      <c r="C1287" s="7"/>
      <c r="D1287" s="86"/>
      <c r="E1287" s="8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3"/>
      <c r="W1287" s="3"/>
      <c r="X1287" s="3"/>
      <c r="Y1287" s="33"/>
      <c r="Z1287" s="3"/>
      <c r="AA1287" s="1"/>
      <c r="AB1287" s="3"/>
      <c r="AC1287" s="3"/>
      <c r="AD1287" s="3"/>
      <c r="AE1287" s="3"/>
      <c r="AF1287" s="3"/>
      <c r="AG1287" s="11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112"/>
      <c r="B1288" s="113"/>
      <c r="C1288" s="7"/>
      <c r="D1288" s="86"/>
      <c r="E1288" s="8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3"/>
      <c r="W1288" s="3"/>
      <c r="X1288" s="3"/>
      <c r="Y1288" s="33"/>
      <c r="Z1288" s="3"/>
      <c r="AA1288" s="1"/>
      <c r="AB1288" s="3"/>
      <c r="AC1288" s="3"/>
      <c r="AD1288" s="3"/>
      <c r="AE1288" s="3"/>
      <c r="AF1288" s="3"/>
      <c r="AG1288" s="11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112"/>
      <c r="B1289" s="113"/>
      <c r="C1289" s="7"/>
      <c r="D1289" s="86"/>
      <c r="E1289" s="8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33"/>
      <c r="W1289" s="22"/>
      <c r="X1289" s="22"/>
      <c r="Y1289" s="32"/>
      <c r="Z1289" s="22"/>
      <c r="AA1289" s="25"/>
      <c r="AB1289" s="22"/>
      <c r="AC1289" s="22"/>
      <c r="AD1289" s="22"/>
      <c r="AE1289" s="22"/>
      <c r="AF1289" s="22"/>
      <c r="AG1289" s="23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112"/>
      <c r="B1290" s="113"/>
      <c r="C1290" s="7"/>
      <c r="D1290" s="86"/>
      <c r="E1290" s="8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33"/>
      <c r="W1290" s="22"/>
      <c r="X1290" s="22"/>
      <c r="Y1290" s="32"/>
      <c r="Z1290" s="22"/>
      <c r="AA1290" s="25"/>
      <c r="AB1290" s="22"/>
      <c r="AC1290" s="22"/>
      <c r="AD1290" s="22"/>
      <c r="AE1290" s="22"/>
      <c r="AF1290" s="22"/>
      <c r="AG1290" s="23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112"/>
      <c r="B1291" s="113"/>
      <c r="C1291" s="7"/>
      <c r="D1291" s="86"/>
      <c r="E1291" s="8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33"/>
      <c r="W1291" s="22"/>
      <c r="X1291" s="22"/>
      <c r="Y1291" s="32"/>
      <c r="Z1291" s="22"/>
      <c r="AA1291" s="25"/>
      <c r="AB1291" s="22"/>
      <c r="AC1291" s="22"/>
      <c r="AD1291" s="22"/>
      <c r="AE1291" s="22"/>
      <c r="AF1291" s="22"/>
      <c r="AG1291" s="23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112"/>
      <c r="B1292" s="113"/>
      <c r="C1292" s="7"/>
      <c r="D1292" s="86"/>
      <c r="E1292" s="8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3"/>
      <c r="W1292" s="3"/>
      <c r="X1292" s="3"/>
      <c r="Y1292" s="33"/>
      <c r="Z1292" s="3"/>
      <c r="AA1292" s="1"/>
      <c r="AB1292" s="3"/>
      <c r="AC1292" s="3"/>
      <c r="AD1292" s="3"/>
      <c r="AE1292" s="3"/>
      <c r="AF1292" s="3"/>
      <c r="AG1292" s="11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112"/>
      <c r="B1293" s="113"/>
      <c r="C1293" s="7"/>
      <c r="D1293" s="86"/>
      <c r="E1293" s="8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3"/>
      <c r="W1293" s="3"/>
      <c r="X1293" s="3"/>
      <c r="Y1293" s="33"/>
      <c r="Z1293" s="3"/>
      <c r="AA1293" s="1"/>
      <c r="AB1293" s="3"/>
      <c r="AC1293" s="3"/>
      <c r="AD1293" s="3"/>
      <c r="AE1293" s="3"/>
      <c r="AF1293" s="3"/>
      <c r="AG1293" s="11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112"/>
      <c r="B1294" s="113"/>
      <c r="C1294" s="7"/>
      <c r="D1294" s="86"/>
      <c r="E1294" s="8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3"/>
      <c r="W1294" s="3"/>
      <c r="X1294" s="3"/>
      <c r="Y1294" s="33"/>
      <c r="Z1294" s="3"/>
      <c r="AA1294" s="1"/>
      <c r="AB1294" s="3"/>
      <c r="AC1294" s="3"/>
      <c r="AD1294" s="3"/>
      <c r="AE1294" s="3"/>
      <c r="AF1294" s="3"/>
      <c r="AG1294" s="11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112"/>
      <c r="B1295" s="113"/>
      <c r="C1295" s="7"/>
      <c r="D1295" s="86"/>
      <c r="E1295" s="8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3"/>
      <c r="W1295" s="3"/>
      <c r="X1295" s="3"/>
      <c r="Y1295" s="33"/>
      <c r="Z1295" s="3"/>
      <c r="AA1295" s="1"/>
      <c r="AB1295" s="3"/>
      <c r="AC1295" s="3"/>
      <c r="AD1295" s="3"/>
      <c r="AE1295" s="3"/>
      <c r="AF1295" s="3"/>
      <c r="AG1295" s="11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112"/>
      <c r="B1296" s="113"/>
      <c r="C1296" s="7"/>
      <c r="D1296" s="86"/>
      <c r="E1296" s="8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3"/>
      <c r="W1296" s="3"/>
      <c r="X1296" s="3"/>
      <c r="Y1296" s="33"/>
      <c r="Z1296" s="3"/>
      <c r="AA1296" s="1"/>
      <c r="AB1296" s="3"/>
      <c r="AC1296" s="3"/>
      <c r="AD1296" s="3"/>
      <c r="AE1296" s="3"/>
      <c r="AF1296" s="3"/>
      <c r="AG1296" s="11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112"/>
      <c r="B1297" s="113"/>
      <c r="C1297" s="7"/>
      <c r="D1297" s="86"/>
      <c r="E1297" s="8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3"/>
      <c r="W1297" s="3"/>
      <c r="X1297" s="3"/>
      <c r="Y1297" s="33"/>
      <c r="Z1297" s="3"/>
      <c r="AA1297" s="1"/>
      <c r="AB1297" s="3"/>
      <c r="AC1297" s="3"/>
      <c r="AD1297" s="3"/>
      <c r="AE1297" s="3"/>
      <c r="AF1297" s="3"/>
      <c r="AG1297" s="11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112"/>
      <c r="B1298" s="113"/>
      <c r="C1298" s="7"/>
      <c r="D1298" s="86"/>
      <c r="E1298" s="8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3"/>
      <c r="W1298" s="3"/>
      <c r="X1298" s="3"/>
      <c r="Y1298" s="33"/>
      <c r="Z1298" s="3"/>
      <c r="AA1298" s="1"/>
      <c r="AB1298" s="3"/>
      <c r="AC1298" s="3"/>
      <c r="AD1298" s="3"/>
      <c r="AE1298" s="3"/>
      <c r="AF1298" s="3"/>
      <c r="AG1298" s="11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112"/>
      <c r="B1299" s="113"/>
      <c r="C1299" s="7"/>
      <c r="D1299" s="86"/>
      <c r="E1299" s="8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3"/>
      <c r="W1299" s="3"/>
      <c r="X1299" s="3"/>
      <c r="Y1299" s="33"/>
      <c r="Z1299" s="3"/>
      <c r="AA1299" s="1"/>
      <c r="AB1299" s="3"/>
      <c r="AC1299" s="3"/>
      <c r="AD1299" s="3"/>
      <c r="AE1299" s="3"/>
      <c r="AF1299" s="3"/>
      <c r="AG1299" s="11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112"/>
      <c r="B1300" s="113"/>
      <c r="C1300" s="7"/>
      <c r="D1300" s="86"/>
      <c r="E1300" s="8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3"/>
      <c r="W1300" s="3"/>
      <c r="X1300" s="3"/>
      <c r="Y1300" s="33"/>
      <c r="Z1300" s="3"/>
      <c r="AA1300" s="1"/>
      <c r="AB1300" s="3"/>
      <c r="AC1300" s="3"/>
      <c r="AD1300" s="3"/>
      <c r="AE1300" s="3"/>
      <c r="AF1300" s="3"/>
      <c r="AG1300" s="11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112"/>
      <c r="B1301" s="113"/>
      <c r="C1301" s="7"/>
      <c r="D1301" s="86"/>
      <c r="E1301" s="8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3"/>
      <c r="W1301" s="3"/>
      <c r="X1301" s="3"/>
      <c r="Y1301" s="33"/>
      <c r="Z1301" s="3"/>
      <c r="AA1301" s="1"/>
      <c r="AB1301" s="3"/>
      <c r="AC1301" s="3"/>
      <c r="AD1301" s="3"/>
      <c r="AE1301" s="3"/>
      <c r="AF1301" s="3"/>
      <c r="AG1301" s="11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112"/>
      <c r="B1302" s="113"/>
      <c r="C1302" s="7"/>
      <c r="D1302" s="86"/>
      <c r="E1302" s="8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3"/>
      <c r="W1302" s="3"/>
      <c r="X1302" s="3"/>
      <c r="Y1302" s="33"/>
      <c r="Z1302" s="3"/>
      <c r="AA1302" s="1"/>
      <c r="AB1302" s="3"/>
      <c r="AC1302" s="3"/>
      <c r="AD1302" s="3"/>
      <c r="AE1302" s="3"/>
      <c r="AF1302" s="3"/>
      <c r="AG1302" s="11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112"/>
      <c r="B1303" s="113"/>
      <c r="C1303" s="7"/>
      <c r="D1303" s="86"/>
      <c r="E1303" s="8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3"/>
      <c r="W1303" s="3"/>
      <c r="X1303" s="3"/>
      <c r="Y1303" s="33"/>
      <c r="Z1303" s="3"/>
      <c r="AA1303" s="1"/>
      <c r="AB1303" s="3"/>
      <c r="AC1303" s="3"/>
      <c r="AD1303" s="3"/>
      <c r="AE1303" s="3"/>
      <c r="AF1303" s="3"/>
      <c r="AG1303" s="11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112"/>
      <c r="B1304" s="113"/>
      <c r="C1304" s="7"/>
      <c r="D1304" s="86"/>
      <c r="E1304" s="8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3"/>
      <c r="W1304" s="3"/>
      <c r="X1304" s="3"/>
      <c r="Y1304" s="33"/>
      <c r="Z1304" s="3"/>
      <c r="AA1304" s="1"/>
      <c r="AB1304" s="3"/>
      <c r="AC1304" s="3"/>
      <c r="AD1304" s="3"/>
      <c r="AE1304" s="3"/>
      <c r="AF1304" s="3"/>
      <c r="AG1304" s="11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112"/>
      <c r="B1305" s="113"/>
      <c r="C1305" s="7"/>
      <c r="D1305" s="86"/>
      <c r="E1305" s="8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3"/>
      <c r="W1305" s="3"/>
      <c r="X1305" s="3"/>
      <c r="Y1305" s="33"/>
      <c r="Z1305" s="3"/>
      <c r="AA1305" s="1"/>
      <c r="AB1305" s="3"/>
      <c r="AC1305" s="3"/>
      <c r="AD1305" s="3"/>
      <c r="AE1305" s="3"/>
      <c r="AF1305" s="3"/>
      <c r="AG1305" s="11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112"/>
      <c r="B1306" s="113"/>
      <c r="C1306" s="7"/>
      <c r="D1306" s="86"/>
      <c r="E1306" s="8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3"/>
      <c r="W1306" s="3"/>
      <c r="X1306" s="3"/>
      <c r="Y1306" s="33"/>
      <c r="Z1306" s="3"/>
      <c r="AA1306" s="1"/>
      <c r="AB1306" s="3"/>
      <c r="AC1306" s="3"/>
      <c r="AD1306" s="3"/>
      <c r="AE1306" s="3"/>
      <c r="AF1306" s="3"/>
      <c r="AG1306" s="11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112"/>
      <c r="B1307" s="113"/>
      <c r="C1307" s="7"/>
      <c r="D1307" s="86"/>
      <c r="E1307" s="8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3"/>
      <c r="W1307" s="3"/>
      <c r="X1307" s="3"/>
      <c r="Y1307" s="33"/>
      <c r="Z1307" s="3"/>
      <c r="AA1307" s="1"/>
      <c r="AB1307" s="3"/>
      <c r="AC1307" s="3"/>
      <c r="AD1307" s="3"/>
      <c r="AE1307" s="3"/>
      <c r="AF1307" s="3"/>
      <c r="AG1307" s="11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112"/>
      <c r="B1308" s="113"/>
      <c r="C1308" s="7"/>
      <c r="D1308" s="86"/>
      <c r="E1308" s="8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3"/>
      <c r="W1308" s="3"/>
      <c r="X1308" s="3"/>
      <c r="Y1308" s="33"/>
      <c r="Z1308" s="3"/>
      <c r="AA1308" s="1"/>
      <c r="AB1308" s="3"/>
      <c r="AC1308" s="3"/>
      <c r="AD1308" s="3"/>
      <c r="AE1308" s="3"/>
      <c r="AF1308" s="3"/>
      <c r="AG1308" s="11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112"/>
      <c r="B1309" s="113"/>
      <c r="C1309" s="7"/>
      <c r="D1309" s="86"/>
      <c r="E1309" s="8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3"/>
      <c r="W1309" s="3"/>
      <c r="X1309" s="3"/>
      <c r="Y1309" s="33"/>
      <c r="Z1309" s="3"/>
      <c r="AA1309" s="1"/>
      <c r="AB1309" s="3"/>
      <c r="AC1309" s="3"/>
      <c r="AD1309" s="3"/>
      <c r="AE1309" s="3"/>
      <c r="AF1309" s="3"/>
      <c r="AG1309" s="11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112"/>
      <c r="B1310" s="113"/>
      <c r="C1310" s="7"/>
      <c r="D1310" s="86"/>
      <c r="E1310" s="8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3"/>
      <c r="W1310" s="3"/>
      <c r="X1310" s="3"/>
      <c r="Y1310" s="33"/>
      <c r="Z1310" s="3"/>
      <c r="AA1310" s="1"/>
      <c r="AB1310" s="3"/>
      <c r="AC1310" s="3"/>
      <c r="AD1310" s="3"/>
      <c r="AE1310" s="3"/>
      <c r="AF1310" s="3"/>
      <c r="AG1310" s="11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112"/>
      <c r="B1311" s="113"/>
      <c r="C1311" s="7"/>
      <c r="D1311" s="86"/>
      <c r="E1311" s="8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3"/>
      <c r="W1311" s="3"/>
      <c r="X1311" s="3"/>
      <c r="Y1311" s="33"/>
      <c r="Z1311" s="3"/>
      <c r="AA1311" s="1"/>
      <c r="AB1311" s="3"/>
      <c r="AC1311" s="3"/>
      <c r="AD1311" s="3"/>
      <c r="AE1311" s="3"/>
      <c r="AF1311" s="3"/>
      <c r="AG1311" s="11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112"/>
      <c r="B1312" s="113"/>
      <c r="C1312" s="7"/>
      <c r="D1312" s="86"/>
      <c r="E1312" s="8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3"/>
      <c r="W1312" s="3"/>
      <c r="X1312" s="3"/>
      <c r="Y1312" s="33"/>
      <c r="Z1312" s="3"/>
      <c r="AA1312" s="1"/>
      <c r="AB1312" s="3"/>
      <c r="AC1312" s="3"/>
      <c r="AD1312" s="3"/>
      <c r="AE1312" s="3"/>
      <c r="AF1312" s="3"/>
      <c r="AG1312" s="11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112"/>
      <c r="B1313" s="113"/>
      <c r="C1313" s="7"/>
      <c r="D1313" s="86"/>
      <c r="E1313" s="8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3"/>
      <c r="W1313" s="3"/>
      <c r="X1313" s="3"/>
      <c r="Y1313" s="33"/>
      <c r="Z1313" s="3"/>
      <c r="AA1313" s="1"/>
      <c r="AB1313" s="3"/>
      <c r="AC1313" s="3"/>
      <c r="AD1313" s="3"/>
      <c r="AE1313" s="3"/>
      <c r="AF1313" s="3"/>
      <c r="AG1313" s="11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112"/>
      <c r="B1314" s="113"/>
      <c r="C1314" s="7"/>
      <c r="D1314" s="86"/>
      <c r="E1314" s="8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3"/>
      <c r="W1314" s="3"/>
      <c r="X1314" s="3"/>
      <c r="Y1314" s="33"/>
      <c r="Z1314" s="3"/>
      <c r="AA1314" s="1"/>
      <c r="AB1314" s="3"/>
      <c r="AC1314" s="3"/>
      <c r="AD1314" s="3"/>
      <c r="AE1314" s="3"/>
      <c r="AF1314" s="3"/>
      <c r="AG1314" s="11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112"/>
      <c r="B1315" s="113"/>
      <c r="C1315" s="7"/>
      <c r="D1315" s="86"/>
      <c r="E1315" s="8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3"/>
      <c r="W1315" s="3"/>
      <c r="X1315" s="3"/>
      <c r="Y1315" s="33"/>
      <c r="Z1315" s="3"/>
      <c r="AA1315" s="1"/>
      <c r="AB1315" s="3"/>
      <c r="AC1315" s="3"/>
      <c r="AD1315" s="3"/>
      <c r="AE1315" s="3"/>
      <c r="AF1315" s="3"/>
      <c r="AG1315" s="11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112"/>
      <c r="B1316" s="113"/>
      <c r="C1316" s="7"/>
      <c r="D1316" s="86"/>
      <c r="E1316" s="8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3"/>
      <c r="W1316" s="3"/>
      <c r="X1316" s="3"/>
      <c r="Y1316" s="33"/>
      <c r="Z1316" s="3"/>
      <c r="AA1316" s="1"/>
      <c r="AB1316" s="3"/>
      <c r="AC1316" s="3"/>
      <c r="AD1316" s="3"/>
      <c r="AE1316" s="3"/>
      <c r="AF1316" s="3"/>
      <c r="AG1316" s="11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112"/>
      <c r="B1317" s="113"/>
      <c r="C1317" s="7"/>
      <c r="D1317" s="86"/>
      <c r="E1317" s="8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3"/>
      <c r="W1317" s="3"/>
      <c r="X1317" s="3"/>
      <c r="Y1317" s="33"/>
      <c r="Z1317" s="3"/>
      <c r="AA1317" s="1"/>
      <c r="AB1317" s="3"/>
      <c r="AC1317" s="3"/>
      <c r="AD1317" s="3"/>
      <c r="AE1317" s="3"/>
      <c r="AF1317" s="3"/>
      <c r="AG1317" s="11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112"/>
      <c r="B1318" s="113"/>
      <c r="C1318" s="7"/>
      <c r="D1318" s="86"/>
      <c r="E1318" s="8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3"/>
      <c r="W1318" s="3"/>
      <c r="X1318" s="3"/>
      <c r="Y1318" s="33"/>
      <c r="Z1318" s="3"/>
      <c r="AA1318" s="1"/>
      <c r="AB1318" s="3"/>
      <c r="AC1318" s="3"/>
      <c r="AD1318" s="3"/>
      <c r="AE1318" s="3"/>
      <c r="AF1318" s="3"/>
      <c r="AG1318" s="11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112"/>
      <c r="B1319" s="113"/>
      <c r="C1319" s="7"/>
      <c r="D1319" s="86"/>
      <c r="E1319" s="8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3"/>
      <c r="W1319" s="3"/>
      <c r="X1319" s="3"/>
      <c r="Y1319" s="33"/>
      <c r="Z1319" s="3"/>
      <c r="AA1319" s="1"/>
      <c r="AB1319" s="3"/>
      <c r="AC1319" s="3"/>
      <c r="AD1319" s="3"/>
      <c r="AE1319" s="3"/>
      <c r="AF1319" s="3"/>
      <c r="AG1319" s="11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112"/>
      <c r="B1320" s="113"/>
      <c r="C1320" s="7"/>
      <c r="D1320" s="86"/>
      <c r="E1320" s="8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3"/>
      <c r="W1320" s="3"/>
      <c r="X1320" s="3"/>
      <c r="Y1320" s="33"/>
      <c r="Z1320" s="3"/>
      <c r="AA1320" s="1"/>
      <c r="AB1320" s="3"/>
      <c r="AC1320" s="3"/>
      <c r="AD1320" s="3"/>
      <c r="AE1320" s="3"/>
      <c r="AF1320" s="3"/>
      <c r="AG1320" s="11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112"/>
      <c r="B1321" s="113"/>
      <c r="C1321" s="7"/>
      <c r="D1321" s="86"/>
      <c r="E1321" s="8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3"/>
      <c r="W1321" s="3"/>
      <c r="X1321" s="3"/>
      <c r="Y1321" s="33"/>
      <c r="Z1321" s="3"/>
      <c r="AA1321" s="1"/>
      <c r="AB1321" s="3"/>
      <c r="AC1321" s="3"/>
      <c r="AD1321" s="3"/>
      <c r="AE1321" s="3"/>
      <c r="AF1321" s="3"/>
      <c r="AG1321" s="11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112"/>
      <c r="B1322" s="113"/>
      <c r="C1322" s="7"/>
      <c r="D1322" s="86"/>
      <c r="E1322" s="8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3"/>
      <c r="W1322" s="3"/>
      <c r="X1322" s="3"/>
      <c r="Y1322" s="33"/>
      <c r="Z1322" s="3"/>
      <c r="AA1322" s="1"/>
      <c r="AB1322" s="3"/>
      <c r="AC1322" s="3"/>
      <c r="AD1322" s="3"/>
      <c r="AE1322" s="3"/>
      <c r="AF1322" s="3"/>
      <c r="AG1322" s="11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112"/>
      <c r="B1323" s="113"/>
      <c r="C1323" s="7"/>
      <c r="D1323" s="86"/>
      <c r="E1323" s="8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3"/>
      <c r="W1323" s="3"/>
      <c r="X1323" s="3"/>
      <c r="Y1323" s="33"/>
      <c r="Z1323" s="3"/>
      <c r="AA1323" s="1"/>
      <c r="AB1323" s="3"/>
      <c r="AC1323" s="3"/>
      <c r="AD1323" s="3"/>
      <c r="AE1323" s="3"/>
      <c r="AF1323" s="3"/>
      <c r="AG1323" s="11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112"/>
      <c r="B1324" s="113"/>
      <c r="C1324" s="7"/>
      <c r="D1324" s="86"/>
      <c r="E1324" s="8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3"/>
      <c r="W1324" s="3"/>
      <c r="X1324" s="3"/>
      <c r="Y1324" s="33"/>
      <c r="Z1324" s="3"/>
      <c r="AA1324" s="1"/>
      <c r="AB1324" s="3"/>
      <c r="AC1324" s="3"/>
      <c r="AD1324" s="3"/>
      <c r="AE1324" s="3"/>
      <c r="AF1324" s="3"/>
      <c r="AG1324" s="11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112"/>
      <c r="B1325" s="113"/>
      <c r="C1325" s="7"/>
      <c r="D1325" s="86"/>
      <c r="E1325" s="8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3"/>
      <c r="W1325" s="3"/>
      <c r="X1325" s="3"/>
      <c r="Y1325" s="33"/>
      <c r="Z1325" s="3"/>
      <c r="AA1325" s="1"/>
      <c r="AB1325" s="3"/>
      <c r="AC1325" s="3"/>
      <c r="AD1325" s="3"/>
      <c r="AE1325" s="3"/>
      <c r="AF1325" s="3"/>
      <c r="AG1325" s="11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112"/>
      <c r="B1326" s="113"/>
      <c r="C1326" s="7"/>
      <c r="D1326" s="86"/>
      <c r="E1326" s="8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3"/>
      <c r="W1326" s="3"/>
      <c r="X1326" s="3"/>
      <c r="Y1326" s="33"/>
      <c r="Z1326" s="3"/>
      <c r="AA1326" s="1"/>
      <c r="AB1326" s="3"/>
      <c r="AC1326" s="3"/>
      <c r="AD1326" s="3"/>
      <c r="AE1326" s="3"/>
      <c r="AF1326" s="3"/>
      <c r="AG1326" s="11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112"/>
      <c r="B1327" s="113"/>
      <c r="C1327" s="7"/>
      <c r="D1327" s="86"/>
      <c r="E1327" s="8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3"/>
      <c r="W1327" s="3"/>
      <c r="X1327" s="3"/>
      <c r="Y1327" s="33"/>
      <c r="Z1327" s="3"/>
      <c r="AA1327" s="1"/>
      <c r="AB1327" s="3"/>
      <c r="AC1327" s="3"/>
      <c r="AD1327" s="3"/>
      <c r="AE1327" s="3"/>
      <c r="AF1327" s="3"/>
      <c r="AG1327" s="11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112"/>
      <c r="B1328" s="113"/>
      <c r="C1328" s="7"/>
      <c r="D1328" s="86"/>
      <c r="E1328" s="8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3"/>
      <c r="W1328" s="3"/>
      <c r="X1328" s="3"/>
      <c r="Y1328" s="33"/>
      <c r="Z1328" s="3"/>
      <c r="AA1328" s="1"/>
      <c r="AB1328" s="3"/>
      <c r="AC1328" s="3"/>
      <c r="AD1328" s="3"/>
      <c r="AE1328" s="3"/>
      <c r="AF1328" s="3"/>
      <c r="AG1328" s="11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112"/>
      <c r="B1329" s="113"/>
      <c r="C1329" s="7"/>
      <c r="D1329" s="86"/>
      <c r="E1329" s="8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3"/>
      <c r="W1329" s="3"/>
      <c r="X1329" s="3"/>
      <c r="Y1329" s="33"/>
      <c r="Z1329" s="3"/>
      <c r="AA1329" s="1"/>
      <c r="AB1329" s="3"/>
      <c r="AC1329" s="3"/>
      <c r="AD1329" s="3"/>
      <c r="AE1329" s="3"/>
      <c r="AF1329" s="3"/>
      <c r="AG1329" s="11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112"/>
      <c r="B1330" s="113"/>
      <c r="C1330" s="7"/>
      <c r="D1330" s="86"/>
      <c r="E1330" s="8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3"/>
      <c r="W1330" s="3"/>
      <c r="X1330" s="3"/>
      <c r="Y1330" s="33"/>
      <c r="Z1330" s="3"/>
      <c r="AA1330" s="1"/>
      <c r="AB1330" s="3"/>
      <c r="AC1330" s="3"/>
      <c r="AD1330" s="3"/>
      <c r="AE1330" s="3"/>
      <c r="AF1330" s="3"/>
      <c r="AG1330" s="11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112"/>
      <c r="B1331" s="113"/>
      <c r="C1331" s="7"/>
      <c r="D1331" s="86"/>
      <c r="E1331" s="8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3"/>
      <c r="W1331" s="3"/>
      <c r="X1331" s="3"/>
      <c r="Y1331" s="33"/>
      <c r="Z1331" s="3"/>
      <c r="AA1331" s="1"/>
      <c r="AB1331" s="3"/>
      <c r="AC1331" s="3"/>
      <c r="AD1331" s="3"/>
      <c r="AE1331" s="3"/>
      <c r="AF1331" s="3"/>
      <c r="AG1331" s="11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112"/>
      <c r="B1332" s="113"/>
      <c r="C1332" s="7"/>
      <c r="D1332" s="86"/>
      <c r="E1332" s="8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3"/>
      <c r="W1332" s="3"/>
      <c r="X1332" s="3"/>
      <c r="Y1332" s="33"/>
      <c r="Z1332" s="3"/>
      <c r="AA1332" s="1"/>
      <c r="AB1332" s="3"/>
      <c r="AC1332" s="3"/>
      <c r="AD1332" s="3"/>
      <c r="AE1332" s="3"/>
      <c r="AF1332" s="3"/>
      <c r="AG1332" s="11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112"/>
      <c r="B1333" s="113"/>
      <c r="C1333" s="7"/>
      <c r="D1333" s="86"/>
      <c r="E1333" s="8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3"/>
      <c r="W1333" s="3"/>
      <c r="X1333" s="3"/>
      <c r="Y1333" s="33"/>
      <c r="Z1333" s="3"/>
      <c r="AA1333" s="1"/>
      <c r="AB1333" s="3"/>
      <c r="AC1333" s="3"/>
      <c r="AD1333" s="3"/>
      <c r="AE1333" s="3"/>
      <c r="AF1333" s="3"/>
      <c r="AG1333" s="11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112"/>
      <c r="B1334" s="113"/>
      <c r="C1334" s="7"/>
      <c r="D1334" s="86"/>
      <c r="E1334" s="8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3"/>
      <c r="W1334" s="3"/>
      <c r="X1334" s="3"/>
      <c r="Y1334" s="33"/>
      <c r="Z1334" s="3"/>
      <c r="AA1334" s="1"/>
      <c r="AB1334" s="3"/>
      <c r="AC1334" s="3"/>
      <c r="AD1334" s="3"/>
      <c r="AE1334" s="3"/>
      <c r="AF1334" s="3"/>
      <c r="AG1334" s="11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112"/>
      <c r="B1335" s="113"/>
      <c r="C1335" s="7"/>
      <c r="D1335" s="86"/>
      <c r="E1335" s="8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3"/>
      <c r="W1335" s="3"/>
      <c r="X1335" s="3"/>
      <c r="Y1335" s="33"/>
      <c r="Z1335" s="3"/>
      <c r="AA1335" s="1"/>
      <c r="AB1335" s="3"/>
      <c r="AC1335" s="3"/>
      <c r="AD1335" s="3"/>
      <c r="AE1335" s="3"/>
      <c r="AF1335" s="3"/>
      <c r="AG1335" s="11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112"/>
      <c r="B1336" s="113"/>
      <c r="C1336" s="7"/>
      <c r="D1336" s="86"/>
      <c r="E1336" s="8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3"/>
      <c r="W1336" s="3"/>
      <c r="X1336" s="3"/>
      <c r="Y1336" s="33"/>
      <c r="Z1336" s="3"/>
      <c r="AA1336" s="1"/>
      <c r="AB1336" s="3"/>
      <c r="AC1336" s="3"/>
      <c r="AD1336" s="3"/>
      <c r="AE1336" s="3"/>
      <c r="AF1336" s="3"/>
      <c r="AG1336" s="11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112"/>
      <c r="B1337" s="113"/>
      <c r="C1337" s="7"/>
      <c r="D1337" s="86"/>
      <c r="E1337" s="8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3"/>
      <c r="W1337" s="3"/>
      <c r="X1337" s="3"/>
      <c r="Y1337" s="33"/>
      <c r="Z1337" s="3"/>
      <c r="AA1337" s="1"/>
      <c r="AB1337" s="3"/>
      <c r="AC1337" s="3"/>
      <c r="AD1337" s="3"/>
      <c r="AE1337" s="3"/>
      <c r="AF1337" s="3"/>
      <c r="AG1337" s="11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112"/>
      <c r="B1338" s="113"/>
      <c r="C1338" s="7"/>
      <c r="D1338" s="86"/>
      <c r="E1338" s="8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3"/>
      <c r="W1338" s="3"/>
      <c r="X1338" s="3"/>
      <c r="Y1338" s="33"/>
      <c r="Z1338" s="3"/>
      <c r="AA1338" s="1"/>
      <c r="AB1338" s="3"/>
      <c r="AC1338" s="3"/>
      <c r="AD1338" s="3"/>
      <c r="AE1338" s="3"/>
      <c r="AF1338" s="3"/>
      <c r="AG1338" s="11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112"/>
      <c r="B1339" s="113"/>
      <c r="C1339" s="7"/>
      <c r="D1339" s="86"/>
      <c r="E1339" s="8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3"/>
      <c r="W1339" s="3"/>
      <c r="X1339" s="3"/>
      <c r="Y1339" s="33"/>
      <c r="Z1339" s="3"/>
      <c r="AA1339" s="1"/>
      <c r="AB1339" s="3"/>
      <c r="AC1339" s="3"/>
      <c r="AD1339" s="3"/>
      <c r="AE1339" s="3"/>
      <c r="AF1339" s="3"/>
      <c r="AG1339" s="11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112"/>
      <c r="B1340" s="113"/>
      <c r="C1340" s="7"/>
      <c r="D1340" s="86"/>
      <c r="E1340" s="8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3"/>
      <c r="W1340" s="3"/>
      <c r="X1340" s="3"/>
      <c r="Y1340" s="33"/>
      <c r="Z1340" s="3"/>
      <c r="AA1340" s="1"/>
      <c r="AB1340" s="3"/>
      <c r="AC1340" s="3"/>
      <c r="AD1340" s="3"/>
      <c r="AE1340" s="3"/>
      <c r="AF1340" s="3"/>
      <c r="AG1340" s="11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112"/>
      <c r="B1341" s="113"/>
      <c r="C1341" s="7"/>
      <c r="D1341" s="86"/>
      <c r="E1341" s="8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3"/>
      <c r="W1341" s="3"/>
      <c r="X1341" s="3"/>
      <c r="Y1341" s="33"/>
      <c r="Z1341" s="3"/>
      <c r="AA1341" s="1"/>
      <c r="AB1341" s="3"/>
      <c r="AC1341" s="3"/>
      <c r="AD1341" s="3"/>
      <c r="AE1341" s="3"/>
      <c r="AF1341" s="3"/>
      <c r="AG1341" s="11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112"/>
      <c r="B1342" s="113"/>
      <c r="C1342" s="7"/>
      <c r="D1342" s="86"/>
      <c r="E1342" s="8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3"/>
      <c r="W1342" s="3"/>
      <c r="X1342" s="3"/>
      <c r="Y1342" s="33"/>
      <c r="Z1342" s="3"/>
      <c r="AA1342" s="1"/>
      <c r="AB1342" s="3"/>
      <c r="AC1342" s="3"/>
      <c r="AD1342" s="3"/>
      <c r="AE1342" s="3"/>
      <c r="AF1342" s="3"/>
      <c r="AG1342" s="11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112"/>
      <c r="B1343" s="113"/>
      <c r="C1343" s="7"/>
      <c r="D1343" s="86"/>
      <c r="E1343" s="8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3"/>
      <c r="W1343" s="3"/>
      <c r="X1343" s="3"/>
      <c r="Y1343" s="33"/>
      <c r="Z1343" s="3"/>
      <c r="AA1343" s="1"/>
      <c r="AB1343" s="3"/>
      <c r="AC1343" s="3"/>
      <c r="AD1343" s="3"/>
      <c r="AE1343" s="3"/>
      <c r="AF1343" s="3"/>
      <c r="AG1343" s="11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112"/>
      <c r="B1344" s="113"/>
      <c r="C1344" s="7"/>
      <c r="D1344" s="86"/>
      <c r="E1344" s="8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3"/>
      <c r="W1344" s="3"/>
      <c r="X1344" s="3"/>
      <c r="Y1344" s="33"/>
      <c r="Z1344" s="3"/>
      <c r="AA1344" s="1"/>
      <c r="AB1344" s="3"/>
      <c r="AC1344" s="3"/>
      <c r="AD1344" s="3"/>
      <c r="AE1344" s="3"/>
      <c r="AF1344" s="3"/>
      <c r="AG1344" s="11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112"/>
      <c r="B1345" s="113"/>
      <c r="C1345" s="7"/>
      <c r="D1345" s="86"/>
      <c r="E1345" s="8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3"/>
      <c r="W1345" s="3"/>
      <c r="X1345" s="3"/>
      <c r="Y1345" s="33"/>
      <c r="Z1345" s="3"/>
      <c r="AA1345" s="1"/>
      <c r="AB1345" s="3"/>
      <c r="AC1345" s="3"/>
      <c r="AD1345" s="3"/>
      <c r="AE1345" s="3"/>
      <c r="AF1345" s="3"/>
      <c r="AG1345" s="11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112"/>
      <c r="B1346" s="113"/>
      <c r="C1346" s="7"/>
      <c r="D1346" s="86"/>
      <c r="E1346" s="8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3"/>
      <c r="W1346" s="3"/>
      <c r="X1346" s="3"/>
      <c r="Y1346" s="33"/>
      <c r="Z1346" s="3"/>
      <c r="AA1346" s="1"/>
      <c r="AB1346" s="3"/>
      <c r="AC1346" s="3"/>
      <c r="AD1346" s="3"/>
      <c r="AE1346" s="3"/>
      <c r="AF1346" s="3"/>
      <c r="AG1346" s="11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112"/>
      <c r="B1347" s="113"/>
      <c r="C1347" s="7"/>
      <c r="D1347" s="86"/>
      <c r="E1347" s="8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3"/>
      <c r="W1347" s="3"/>
      <c r="X1347" s="3"/>
      <c r="Y1347" s="33"/>
      <c r="Z1347" s="3"/>
      <c r="AA1347" s="1"/>
      <c r="AB1347" s="3"/>
      <c r="AC1347" s="3"/>
      <c r="AD1347" s="3"/>
      <c r="AE1347" s="3"/>
      <c r="AF1347" s="3"/>
      <c r="AG1347" s="11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112"/>
      <c r="B1348" s="113"/>
      <c r="C1348" s="7"/>
      <c r="D1348" s="86"/>
      <c r="E1348" s="8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3"/>
      <c r="W1348" s="3"/>
      <c r="X1348" s="3"/>
      <c r="Y1348" s="33"/>
      <c r="Z1348" s="3"/>
      <c r="AA1348" s="1"/>
      <c r="AB1348" s="3"/>
      <c r="AC1348" s="3"/>
      <c r="AD1348" s="3"/>
      <c r="AE1348" s="3"/>
      <c r="AF1348" s="3"/>
      <c r="AG1348" s="11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112"/>
      <c r="B1349" s="113"/>
      <c r="C1349" s="7"/>
      <c r="D1349" s="86"/>
      <c r="E1349" s="8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3"/>
      <c r="W1349" s="3"/>
      <c r="X1349" s="3"/>
      <c r="Y1349" s="33"/>
      <c r="Z1349" s="3"/>
      <c r="AA1349" s="1"/>
      <c r="AB1349" s="3"/>
      <c r="AC1349" s="3"/>
      <c r="AD1349" s="3"/>
      <c r="AE1349" s="3"/>
      <c r="AF1349" s="3"/>
      <c r="AG1349" s="11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112"/>
      <c r="B1350" s="113"/>
      <c r="C1350" s="7"/>
      <c r="D1350" s="86"/>
      <c r="E1350" s="8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3"/>
      <c r="W1350" s="3"/>
      <c r="X1350" s="3"/>
      <c r="Y1350" s="33"/>
      <c r="Z1350" s="3"/>
      <c r="AA1350" s="1"/>
      <c r="AB1350" s="3"/>
      <c r="AC1350" s="3"/>
      <c r="AD1350" s="3"/>
      <c r="AE1350" s="3"/>
      <c r="AF1350" s="3"/>
      <c r="AG1350" s="11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112"/>
      <c r="B1351" s="113"/>
      <c r="C1351" s="7"/>
      <c r="D1351" s="86"/>
      <c r="E1351" s="8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3"/>
      <c r="W1351" s="3"/>
      <c r="X1351" s="3"/>
      <c r="Y1351" s="33"/>
      <c r="Z1351" s="3"/>
      <c r="AA1351" s="1"/>
      <c r="AB1351" s="3"/>
      <c r="AC1351" s="3"/>
      <c r="AD1351" s="3"/>
      <c r="AE1351" s="3"/>
      <c r="AF1351" s="3"/>
      <c r="AG1351" s="11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112"/>
      <c r="B1352" s="113"/>
      <c r="C1352" s="7"/>
      <c r="D1352" s="86"/>
      <c r="E1352" s="8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3"/>
      <c r="W1352" s="3"/>
      <c r="X1352" s="3"/>
      <c r="Y1352" s="33"/>
      <c r="Z1352" s="3"/>
      <c r="AA1352" s="1"/>
      <c r="AB1352" s="3"/>
      <c r="AC1352" s="3"/>
      <c r="AD1352" s="3"/>
      <c r="AE1352" s="3"/>
      <c r="AF1352" s="3"/>
      <c r="AG1352" s="11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112"/>
      <c r="B1353" s="113"/>
      <c r="C1353" s="7"/>
      <c r="D1353" s="86"/>
      <c r="E1353" s="8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3"/>
      <c r="W1353" s="3"/>
      <c r="X1353" s="3"/>
      <c r="Y1353" s="33"/>
      <c r="Z1353" s="3"/>
      <c r="AA1353" s="1"/>
      <c r="AB1353" s="3"/>
      <c r="AC1353" s="3"/>
      <c r="AD1353" s="3"/>
      <c r="AE1353" s="3"/>
      <c r="AF1353" s="3"/>
      <c r="AG1353" s="11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112"/>
      <c r="B1354" s="113"/>
      <c r="C1354" s="7"/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3"/>
      <c r="W1354" s="3"/>
      <c r="X1354" s="3"/>
      <c r="Y1354" s="33"/>
      <c r="Z1354" s="3"/>
      <c r="AA1354" s="1"/>
      <c r="AB1354" s="3"/>
      <c r="AC1354" s="3"/>
      <c r="AD1354" s="3"/>
      <c r="AE1354" s="3"/>
      <c r="AF1354" s="3"/>
      <c r="AG1354" s="11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3"/>
      <c r="W1355" s="3"/>
      <c r="X1355" s="3"/>
      <c r="Y1355" s="33"/>
      <c r="Z1355" s="3"/>
      <c r="AA1355" s="1"/>
      <c r="AB1355" s="3"/>
      <c r="AC1355" s="3"/>
      <c r="AD1355" s="3"/>
      <c r="AE1355" s="3"/>
      <c r="AF1355" s="3"/>
      <c r="AG1355" s="11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3"/>
      <c r="W1356" s="3"/>
      <c r="X1356" s="3"/>
      <c r="Y1356" s="33"/>
      <c r="Z1356" s="3"/>
      <c r="AA1356" s="1"/>
      <c r="AB1356" s="3"/>
      <c r="AC1356" s="3"/>
      <c r="AD1356" s="3"/>
      <c r="AE1356" s="3"/>
      <c r="AF1356" s="3"/>
      <c r="AG1356" s="11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3"/>
      <c r="W1357" s="3"/>
      <c r="X1357" s="3"/>
      <c r="Y1357" s="33"/>
      <c r="Z1357" s="3"/>
      <c r="AA1357" s="1"/>
      <c r="AB1357" s="3"/>
      <c r="AC1357" s="3"/>
      <c r="AD1357" s="3"/>
      <c r="AE1357" s="3"/>
      <c r="AF1357" s="3"/>
      <c r="AG1357" s="11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3"/>
      <c r="W1358" s="3"/>
      <c r="X1358" s="3"/>
      <c r="Y1358" s="33"/>
      <c r="Z1358" s="3"/>
      <c r="AA1358" s="1"/>
      <c r="AB1358" s="3"/>
      <c r="AC1358" s="3"/>
      <c r="AD1358" s="3"/>
      <c r="AE1358" s="3"/>
      <c r="AF1358" s="3"/>
      <c r="AG1358" s="11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3"/>
      <c r="W1359" s="3"/>
      <c r="X1359" s="3"/>
      <c r="Y1359" s="33"/>
      <c r="Z1359" s="3"/>
      <c r="AA1359" s="1"/>
      <c r="AB1359" s="3"/>
      <c r="AC1359" s="3"/>
      <c r="AD1359" s="3"/>
      <c r="AE1359" s="3"/>
      <c r="AF1359" s="3"/>
      <c r="AG1359" s="11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3"/>
      <c r="W1360" s="3"/>
      <c r="X1360" s="3"/>
      <c r="Y1360" s="33"/>
      <c r="Z1360" s="3"/>
      <c r="AA1360" s="1"/>
      <c r="AB1360" s="3"/>
      <c r="AC1360" s="3"/>
      <c r="AD1360" s="3"/>
      <c r="AE1360" s="3"/>
      <c r="AF1360" s="3"/>
      <c r="AG1360" s="11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3"/>
      <c r="W1361" s="3"/>
      <c r="X1361" s="3"/>
      <c r="Y1361" s="33"/>
      <c r="Z1361" s="3"/>
      <c r="AA1361" s="1"/>
      <c r="AB1361" s="3"/>
      <c r="AC1361" s="3"/>
      <c r="AD1361" s="3"/>
      <c r="AE1361" s="3"/>
      <c r="AF1361" s="3"/>
      <c r="AG1361" s="11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3"/>
      <c r="W1362" s="3"/>
      <c r="X1362" s="3"/>
      <c r="Y1362" s="33"/>
      <c r="Z1362" s="3"/>
      <c r="AA1362" s="1"/>
      <c r="AB1362" s="3"/>
      <c r="AC1362" s="3"/>
      <c r="AD1362" s="3"/>
      <c r="AE1362" s="3"/>
      <c r="AF1362" s="3"/>
      <c r="AG1362" s="11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3"/>
      <c r="W1363" s="3"/>
      <c r="X1363" s="3"/>
      <c r="Y1363" s="33"/>
      <c r="Z1363" s="3"/>
      <c r="AA1363" s="1"/>
      <c r="AB1363" s="3"/>
      <c r="AC1363" s="3"/>
      <c r="AD1363" s="3"/>
      <c r="AE1363" s="3"/>
      <c r="AF1363" s="3"/>
      <c r="AG1363" s="11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3"/>
      <c r="W1364" s="3"/>
      <c r="X1364" s="3"/>
      <c r="Y1364" s="33"/>
      <c r="Z1364" s="3"/>
      <c r="AA1364" s="1"/>
      <c r="AB1364" s="3"/>
      <c r="AC1364" s="3"/>
      <c r="AD1364" s="3"/>
      <c r="AE1364" s="3"/>
      <c r="AF1364" s="3"/>
      <c r="AG1364" s="11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3"/>
      <c r="W1365" s="3"/>
      <c r="X1365" s="3"/>
      <c r="Y1365" s="33"/>
      <c r="Z1365" s="3"/>
      <c r="AA1365" s="1"/>
      <c r="AB1365" s="3"/>
      <c r="AC1365" s="3"/>
      <c r="AD1365" s="3"/>
      <c r="AE1365" s="3"/>
      <c r="AF1365" s="3"/>
      <c r="AG1365" s="11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3"/>
      <c r="W1366" s="3"/>
      <c r="X1366" s="3"/>
      <c r="Y1366" s="33"/>
      <c r="Z1366" s="3"/>
      <c r="AA1366" s="1"/>
      <c r="AB1366" s="3"/>
      <c r="AC1366" s="3"/>
      <c r="AD1366" s="3"/>
      <c r="AE1366" s="3"/>
      <c r="AF1366" s="3"/>
      <c r="AG1366" s="11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3"/>
      <c r="W1367" s="3"/>
      <c r="X1367" s="3"/>
      <c r="Y1367" s="33"/>
      <c r="Z1367" s="3"/>
      <c r="AA1367" s="1"/>
      <c r="AB1367" s="3"/>
      <c r="AC1367" s="3"/>
      <c r="AD1367" s="3"/>
      <c r="AE1367" s="3"/>
      <c r="AF1367" s="3"/>
      <c r="AG1367" s="11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3"/>
      <c r="W1368" s="3"/>
      <c r="X1368" s="3"/>
      <c r="Y1368" s="33"/>
      <c r="Z1368" s="3"/>
      <c r="AA1368" s="1"/>
      <c r="AB1368" s="3"/>
      <c r="AC1368" s="3"/>
      <c r="AD1368" s="3"/>
      <c r="AE1368" s="3"/>
      <c r="AF1368" s="3"/>
      <c r="AG1368" s="11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3"/>
      <c r="W1369" s="3"/>
      <c r="X1369" s="3"/>
      <c r="Y1369" s="33"/>
      <c r="Z1369" s="3"/>
      <c r="AA1369" s="1"/>
      <c r="AB1369" s="3"/>
      <c r="AC1369" s="3"/>
      <c r="AD1369" s="3"/>
      <c r="AE1369" s="3"/>
      <c r="AF1369" s="3"/>
      <c r="AG1369" s="11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3"/>
      <c r="W1370" s="3"/>
      <c r="X1370" s="3"/>
      <c r="Y1370" s="33"/>
      <c r="Z1370" s="3"/>
      <c r="AA1370" s="1"/>
      <c r="AB1370" s="3"/>
      <c r="AC1370" s="3"/>
      <c r="AD1370" s="3"/>
      <c r="AE1370" s="3"/>
      <c r="AF1370" s="3"/>
      <c r="AG1370" s="11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3"/>
      <c r="W1371" s="3"/>
      <c r="X1371" s="3"/>
      <c r="Y1371" s="33"/>
      <c r="Z1371" s="3"/>
      <c r="AA1371" s="1"/>
      <c r="AB1371" s="3"/>
      <c r="AC1371" s="3"/>
      <c r="AD1371" s="3"/>
      <c r="AE1371" s="3"/>
      <c r="AF1371" s="3"/>
      <c r="AG1371" s="11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3"/>
      <c r="W1372" s="3"/>
      <c r="X1372" s="3"/>
      <c r="Y1372" s="33"/>
      <c r="Z1372" s="3"/>
      <c r="AA1372" s="1"/>
      <c r="AB1372" s="3"/>
      <c r="AC1372" s="3"/>
      <c r="AD1372" s="3"/>
      <c r="AE1372" s="3"/>
      <c r="AF1372" s="3"/>
      <c r="AG1372" s="11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3"/>
      <c r="W1373" s="3"/>
      <c r="X1373" s="3"/>
      <c r="Y1373" s="33"/>
      <c r="Z1373" s="3"/>
      <c r="AA1373" s="1"/>
      <c r="AB1373" s="3"/>
      <c r="AC1373" s="3"/>
      <c r="AD1373" s="3"/>
      <c r="AE1373" s="3"/>
      <c r="AF1373" s="3"/>
      <c r="AG1373" s="11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3"/>
      <c r="W1374" s="3"/>
      <c r="X1374" s="3"/>
      <c r="Y1374" s="33"/>
      <c r="Z1374" s="3"/>
      <c r="AA1374" s="1"/>
      <c r="AB1374" s="3"/>
      <c r="AC1374" s="3"/>
      <c r="AD1374" s="3"/>
      <c r="AE1374" s="3"/>
      <c r="AF1374" s="3"/>
      <c r="AG1374" s="11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3"/>
      <c r="W1375" s="3"/>
      <c r="X1375" s="3"/>
      <c r="Y1375" s="33"/>
      <c r="Z1375" s="3"/>
      <c r="AA1375" s="1"/>
      <c r="AB1375" s="3"/>
      <c r="AC1375" s="3"/>
      <c r="AD1375" s="3"/>
      <c r="AE1375" s="3"/>
      <c r="AF1375" s="3"/>
      <c r="AG1375" s="11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3"/>
      <c r="W1376" s="3"/>
      <c r="X1376" s="3"/>
      <c r="Y1376" s="33"/>
      <c r="Z1376" s="3"/>
      <c r="AA1376" s="1"/>
      <c r="AB1376" s="3"/>
      <c r="AC1376" s="3"/>
      <c r="AD1376" s="3"/>
      <c r="AE1376" s="3"/>
      <c r="AF1376" s="3"/>
      <c r="AG1376" s="11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3"/>
      <c r="W1377" s="3"/>
      <c r="X1377" s="3"/>
      <c r="Y1377" s="33"/>
      <c r="Z1377" s="3"/>
      <c r="AA1377" s="1"/>
      <c r="AB1377" s="3"/>
      <c r="AC1377" s="3"/>
      <c r="AD1377" s="3"/>
      <c r="AE1377" s="3"/>
      <c r="AF1377" s="3"/>
      <c r="AG1377" s="11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3"/>
      <c r="W1378" s="3"/>
      <c r="X1378" s="3"/>
      <c r="Y1378" s="33"/>
      <c r="Z1378" s="3"/>
      <c r="AA1378" s="1"/>
      <c r="AB1378" s="3"/>
      <c r="AC1378" s="3"/>
      <c r="AD1378" s="3"/>
      <c r="AE1378" s="3"/>
      <c r="AF1378" s="3"/>
      <c r="AG1378" s="11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3"/>
      <c r="W1379" s="3"/>
      <c r="X1379" s="3"/>
      <c r="Y1379" s="33"/>
      <c r="Z1379" s="3"/>
      <c r="AA1379" s="1"/>
      <c r="AB1379" s="3"/>
      <c r="AC1379" s="3"/>
      <c r="AD1379" s="3"/>
      <c r="AE1379" s="3"/>
      <c r="AF1379" s="3"/>
      <c r="AG1379" s="11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3"/>
      <c r="W1380" s="3"/>
      <c r="X1380" s="3"/>
      <c r="Y1380" s="33"/>
      <c r="Z1380" s="3"/>
      <c r="AA1380" s="1"/>
      <c r="AB1380" s="3"/>
      <c r="AC1380" s="3"/>
      <c r="AD1380" s="3"/>
      <c r="AE1380" s="3"/>
      <c r="AF1380" s="3"/>
      <c r="AG1380" s="11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3"/>
      <c r="W1381" s="3"/>
      <c r="X1381" s="3"/>
      <c r="Y1381" s="33"/>
      <c r="Z1381" s="3"/>
      <c r="AA1381" s="1"/>
      <c r="AB1381" s="3"/>
      <c r="AC1381" s="3"/>
      <c r="AD1381" s="3"/>
      <c r="AE1381" s="3"/>
      <c r="AF1381" s="3"/>
      <c r="AG1381" s="11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3"/>
      <c r="W1382" s="3"/>
      <c r="X1382" s="3"/>
      <c r="Y1382" s="33"/>
      <c r="Z1382" s="3"/>
      <c r="AA1382" s="1"/>
      <c r="AB1382" s="3"/>
      <c r="AC1382" s="3"/>
      <c r="AD1382" s="3"/>
      <c r="AE1382" s="3"/>
      <c r="AF1382" s="3"/>
      <c r="AG1382" s="11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3"/>
      <c r="W1383" s="3"/>
      <c r="X1383" s="3"/>
      <c r="Y1383" s="33"/>
      <c r="Z1383" s="3"/>
      <c r="AA1383" s="1"/>
      <c r="AB1383" s="3"/>
      <c r="AC1383" s="3"/>
      <c r="AD1383" s="3"/>
      <c r="AE1383" s="3"/>
      <c r="AF1383" s="3"/>
      <c r="AG1383" s="11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3"/>
      <c r="W1384" s="3"/>
      <c r="X1384" s="3"/>
      <c r="Y1384" s="33"/>
      <c r="Z1384" s="3"/>
      <c r="AA1384" s="1"/>
      <c r="AB1384" s="3"/>
      <c r="AC1384" s="3"/>
      <c r="AD1384" s="3"/>
      <c r="AE1384" s="3"/>
      <c r="AF1384" s="3"/>
      <c r="AG1384" s="11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3"/>
      <c r="W1385" s="3"/>
      <c r="X1385" s="3"/>
      <c r="Y1385" s="33"/>
      <c r="Z1385" s="3"/>
      <c r="AA1385" s="1"/>
      <c r="AB1385" s="3"/>
      <c r="AC1385" s="3"/>
      <c r="AD1385" s="3"/>
      <c r="AE1385" s="3"/>
      <c r="AF1385" s="3"/>
      <c r="AG1385" s="11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3"/>
      <c r="W1386" s="3"/>
      <c r="X1386" s="3"/>
      <c r="Y1386" s="33"/>
      <c r="Z1386" s="3"/>
      <c r="AA1386" s="1"/>
      <c r="AB1386" s="3"/>
      <c r="AC1386" s="3"/>
      <c r="AD1386" s="3"/>
      <c r="AE1386" s="3"/>
      <c r="AF1386" s="3"/>
      <c r="AG1386" s="11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3"/>
      <c r="W1387" s="3"/>
      <c r="X1387" s="3"/>
      <c r="Y1387" s="33"/>
      <c r="Z1387" s="3"/>
      <c r="AA1387" s="1"/>
      <c r="AB1387" s="3"/>
      <c r="AC1387" s="3"/>
      <c r="AD1387" s="3"/>
      <c r="AE1387" s="3"/>
      <c r="AF1387" s="3"/>
      <c r="AG1387" s="11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3"/>
      <c r="W1388" s="3"/>
      <c r="X1388" s="3"/>
      <c r="Y1388" s="33"/>
      <c r="Z1388" s="3"/>
      <c r="AA1388" s="1"/>
      <c r="AB1388" s="3"/>
      <c r="AC1388" s="3"/>
      <c r="AD1388" s="3"/>
      <c r="AE1388" s="3"/>
      <c r="AF1388" s="3"/>
      <c r="AG1388" s="11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3"/>
      <c r="W1389" s="3"/>
      <c r="X1389" s="3"/>
      <c r="Y1389" s="33"/>
      <c r="Z1389" s="3"/>
      <c r="AA1389" s="1"/>
      <c r="AB1389" s="3"/>
      <c r="AC1389" s="3"/>
      <c r="AD1389" s="3"/>
      <c r="AE1389" s="3"/>
      <c r="AF1389" s="3"/>
      <c r="AG1389" s="11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3"/>
      <c r="W1390" s="3"/>
      <c r="X1390" s="3"/>
      <c r="Y1390" s="33"/>
      <c r="Z1390" s="3"/>
      <c r="AA1390" s="1"/>
      <c r="AB1390" s="3"/>
      <c r="AC1390" s="3"/>
      <c r="AD1390" s="3"/>
      <c r="AE1390" s="3"/>
      <c r="AF1390" s="3"/>
      <c r="AG1390" s="11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3"/>
      <c r="W1391" s="3"/>
      <c r="X1391" s="3"/>
      <c r="Y1391" s="33"/>
      <c r="Z1391" s="3"/>
      <c r="AA1391" s="1"/>
      <c r="AB1391" s="3"/>
      <c r="AC1391" s="3"/>
      <c r="AD1391" s="3"/>
      <c r="AE1391" s="3"/>
      <c r="AF1391" s="3"/>
      <c r="AG1391" s="11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3"/>
      <c r="W1392" s="3"/>
      <c r="X1392" s="3"/>
      <c r="Y1392" s="33"/>
      <c r="Z1392" s="3"/>
      <c r="AA1392" s="1"/>
      <c r="AB1392" s="3"/>
      <c r="AC1392" s="3"/>
      <c r="AD1392" s="3"/>
      <c r="AE1392" s="3"/>
      <c r="AF1392" s="3"/>
      <c r="AG1392" s="11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3"/>
      <c r="W1393" s="3"/>
      <c r="X1393" s="3"/>
      <c r="Y1393" s="33"/>
      <c r="Z1393" s="3"/>
      <c r="AA1393" s="1"/>
      <c r="AB1393" s="3"/>
      <c r="AC1393" s="3"/>
      <c r="AD1393" s="3"/>
      <c r="AE1393" s="3"/>
      <c r="AF1393" s="3"/>
      <c r="AG1393" s="11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3"/>
      <c r="W1394" s="3"/>
      <c r="X1394" s="3"/>
      <c r="Y1394" s="33"/>
      <c r="Z1394" s="3"/>
      <c r="AA1394" s="1"/>
      <c r="AB1394" s="3"/>
      <c r="AC1394" s="3"/>
      <c r="AD1394" s="3"/>
      <c r="AE1394" s="3"/>
      <c r="AF1394" s="3"/>
      <c r="AG1394" s="11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3"/>
      <c r="W1395" s="3"/>
      <c r="X1395" s="3"/>
      <c r="Y1395" s="33"/>
      <c r="Z1395" s="3"/>
      <c r="AA1395" s="1"/>
      <c r="AB1395" s="3"/>
      <c r="AC1395" s="3"/>
      <c r="AD1395" s="3"/>
      <c r="AE1395" s="3"/>
      <c r="AF1395" s="3"/>
      <c r="AG1395" s="11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3"/>
      <c r="W1396" s="3"/>
      <c r="X1396" s="3"/>
      <c r="Y1396" s="33"/>
      <c r="Z1396" s="3"/>
      <c r="AA1396" s="1"/>
      <c r="AB1396" s="3"/>
      <c r="AC1396" s="3"/>
      <c r="AD1396" s="3"/>
      <c r="AE1396" s="3"/>
      <c r="AF1396" s="3"/>
      <c r="AG1396" s="11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3"/>
      <c r="W1397" s="3"/>
      <c r="X1397" s="3"/>
      <c r="Y1397" s="33"/>
      <c r="Z1397" s="3"/>
      <c r="AA1397" s="1"/>
      <c r="AB1397" s="3"/>
      <c r="AC1397" s="3"/>
      <c r="AD1397" s="3"/>
      <c r="AE1397" s="3"/>
      <c r="AF1397" s="3"/>
      <c r="AG1397" s="11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3"/>
      <c r="W1398" s="3"/>
      <c r="X1398" s="3"/>
      <c r="Y1398" s="33"/>
      <c r="Z1398" s="3"/>
      <c r="AA1398" s="1"/>
      <c r="AB1398" s="3"/>
      <c r="AC1398" s="3"/>
      <c r="AD1398" s="3"/>
      <c r="AE1398" s="3"/>
      <c r="AF1398" s="3"/>
      <c r="AG1398" s="11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3"/>
      <c r="W1399" s="3"/>
      <c r="X1399" s="3"/>
      <c r="Y1399" s="33"/>
      <c r="Z1399" s="3"/>
      <c r="AA1399" s="1"/>
      <c r="AB1399" s="3"/>
      <c r="AC1399" s="3"/>
      <c r="AD1399" s="3"/>
      <c r="AE1399" s="3"/>
      <c r="AF1399" s="3"/>
      <c r="AG1399" s="11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3"/>
      <c r="W1400" s="3"/>
      <c r="X1400" s="3"/>
      <c r="Y1400" s="33"/>
      <c r="Z1400" s="3"/>
      <c r="AA1400" s="1"/>
      <c r="AB1400" s="3"/>
      <c r="AC1400" s="3"/>
      <c r="AD1400" s="3"/>
      <c r="AE1400" s="3"/>
      <c r="AF1400" s="3"/>
      <c r="AG1400" s="11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3"/>
      <c r="W1401" s="3"/>
      <c r="X1401" s="3"/>
      <c r="Y1401" s="33"/>
      <c r="Z1401" s="3"/>
      <c r="AA1401" s="1"/>
      <c r="AB1401" s="3"/>
      <c r="AC1401" s="3"/>
      <c r="AD1401" s="3"/>
      <c r="AE1401" s="3"/>
      <c r="AF1401" s="3"/>
      <c r="AG1401" s="11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3"/>
      <c r="W1402" s="3"/>
      <c r="X1402" s="3"/>
      <c r="Y1402" s="33"/>
      <c r="Z1402" s="3"/>
      <c r="AA1402" s="1"/>
      <c r="AB1402" s="3"/>
      <c r="AC1402" s="3"/>
      <c r="AD1402" s="3"/>
      <c r="AE1402" s="3"/>
      <c r="AF1402" s="3"/>
      <c r="AG1402" s="11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3"/>
      <c r="W1403" s="3"/>
      <c r="X1403" s="3"/>
      <c r="Y1403" s="33"/>
      <c r="Z1403" s="3"/>
      <c r="AA1403" s="1"/>
      <c r="AB1403" s="3"/>
      <c r="AC1403" s="3"/>
      <c r="AD1403" s="3"/>
      <c r="AE1403" s="3"/>
      <c r="AF1403" s="3"/>
      <c r="AG1403" s="11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3"/>
      <c r="W1404" s="3"/>
      <c r="X1404" s="3"/>
      <c r="Y1404" s="33"/>
      <c r="Z1404" s="3"/>
      <c r="AA1404" s="1"/>
      <c r="AB1404" s="3"/>
      <c r="AC1404" s="3"/>
      <c r="AD1404" s="3"/>
      <c r="AE1404" s="3"/>
      <c r="AF1404" s="3"/>
      <c r="AG1404" s="11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3"/>
      <c r="W1405" s="3"/>
      <c r="X1405" s="3"/>
      <c r="Y1405" s="33"/>
      <c r="Z1405" s="3"/>
      <c r="AA1405" s="1"/>
      <c r="AB1405" s="3"/>
      <c r="AC1405" s="3"/>
      <c r="AD1405" s="3"/>
      <c r="AE1405" s="3"/>
      <c r="AF1405" s="3"/>
      <c r="AG1405" s="11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3"/>
      <c r="W1406" s="3"/>
      <c r="X1406" s="3"/>
      <c r="Y1406" s="33"/>
      <c r="Z1406" s="3"/>
      <c r="AA1406" s="1"/>
      <c r="AB1406" s="3"/>
      <c r="AC1406" s="3"/>
      <c r="AD1406" s="3"/>
      <c r="AE1406" s="3"/>
      <c r="AF1406" s="3"/>
      <c r="AG1406" s="11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3"/>
      <c r="W1407" s="3"/>
      <c r="X1407" s="3"/>
      <c r="Y1407" s="33"/>
      <c r="Z1407" s="3"/>
      <c r="AA1407" s="1"/>
      <c r="AB1407" s="3"/>
      <c r="AC1407" s="3"/>
      <c r="AD1407" s="3"/>
      <c r="AE1407" s="3"/>
      <c r="AF1407" s="3"/>
      <c r="AG1407" s="11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3"/>
      <c r="W1408" s="3"/>
      <c r="X1408" s="3"/>
      <c r="Y1408" s="33"/>
      <c r="Z1408" s="3"/>
      <c r="AA1408" s="1"/>
      <c r="AB1408" s="3"/>
      <c r="AC1408" s="3"/>
      <c r="AD1408" s="3"/>
      <c r="AE1408" s="3"/>
      <c r="AF1408" s="3"/>
      <c r="AG1408" s="11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3"/>
      <c r="W1409" s="3"/>
      <c r="X1409" s="3"/>
      <c r="Y1409" s="33"/>
      <c r="Z1409" s="3"/>
      <c r="AA1409" s="1"/>
      <c r="AB1409" s="3"/>
      <c r="AC1409" s="3"/>
      <c r="AD1409" s="3"/>
      <c r="AE1409" s="3"/>
      <c r="AF1409" s="3"/>
      <c r="AG1409" s="11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3"/>
      <c r="W1410" s="3"/>
      <c r="X1410" s="3"/>
      <c r="Y1410" s="33"/>
      <c r="Z1410" s="3"/>
      <c r="AA1410" s="1"/>
      <c r="AB1410" s="3"/>
      <c r="AC1410" s="3"/>
      <c r="AD1410" s="3"/>
      <c r="AE1410" s="3"/>
      <c r="AF1410" s="3"/>
      <c r="AG1410" s="11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3"/>
      <c r="W1411" s="3"/>
      <c r="X1411" s="3"/>
      <c r="Y1411" s="33"/>
      <c r="Z1411" s="3"/>
      <c r="AA1411" s="1"/>
      <c r="AB1411" s="3"/>
      <c r="AC1411" s="3"/>
      <c r="AD1411" s="3"/>
      <c r="AE1411" s="3"/>
      <c r="AF1411" s="3"/>
      <c r="AG1411" s="11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3"/>
      <c r="W1412" s="3"/>
      <c r="X1412" s="3"/>
      <c r="Y1412" s="33"/>
      <c r="Z1412" s="3"/>
      <c r="AA1412" s="1"/>
      <c r="AB1412" s="3"/>
      <c r="AC1412" s="3"/>
      <c r="AD1412" s="3"/>
      <c r="AE1412" s="3"/>
      <c r="AF1412" s="3"/>
      <c r="AG1412" s="11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3"/>
      <c r="W1413" s="3"/>
      <c r="X1413" s="3"/>
      <c r="Y1413" s="33"/>
      <c r="Z1413" s="3"/>
      <c r="AA1413" s="1"/>
      <c r="AB1413" s="3"/>
      <c r="AC1413" s="3"/>
      <c r="AD1413" s="3"/>
      <c r="AE1413" s="3"/>
      <c r="AF1413" s="3"/>
      <c r="AG1413" s="11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3"/>
      <c r="W1414" s="3"/>
      <c r="X1414" s="3"/>
      <c r="Y1414" s="33"/>
      <c r="Z1414" s="3"/>
      <c r="AA1414" s="1"/>
      <c r="AB1414" s="3"/>
      <c r="AC1414" s="3"/>
      <c r="AD1414" s="3"/>
      <c r="AE1414" s="3"/>
      <c r="AF1414" s="3"/>
      <c r="AG1414" s="11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3"/>
      <c r="W1415" s="3"/>
      <c r="X1415" s="3"/>
      <c r="Y1415" s="33"/>
      <c r="Z1415" s="3"/>
      <c r="AA1415" s="1"/>
      <c r="AB1415" s="3"/>
      <c r="AC1415" s="3"/>
      <c r="AD1415" s="3"/>
      <c r="AE1415" s="3"/>
      <c r="AF1415" s="3"/>
      <c r="AG1415" s="11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3"/>
      <c r="W1416" s="3"/>
      <c r="X1416" s="3"/>
      <c r="Y1416" s="33"/>
      <c r="Z1416" s="3"/>
      <c r="AA1416" s="1"/>
      <c r="AB1416" s="3"/>
      <c r="AC1416" s="3"/>
      <c r="AD1416" s="3"/>
      <c r="AE1416" s="3"/>
      <c r="AF1416" s="3"/>
      <c r="AG1416" s="11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3"/>
      <c r="W1417" s="3"/>
      <c r="X1417" s="3"/>
      <c r="Y1417" s="33"/>
      <c r="Z1417" s="3"/>
      <c r="AA1417" s="1"/>
      <c r="AB1417" s="3"/>
      <c r="AC1417" s="3"/>
      <c r="AD1417" s="3"/>
      <c r="AE1417" s="3"/>
      <c r="AF1417" s="3"/>
      <c r="AG1417" s="11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3"/>
      <c r="W1418" s="3"/>
      <c r="X1418" s="3"/>
      <c r="Y1418" s="33"/>
      <c r="Z1418" s="3"/>
      <c r="AA1418" s="1"/>
      <c r="AB1418" s="3"/>
      <c r="AC1418" s="3"/>
      <c r="AD1418" s="3"/>
      <c r="AE1418" s="3"/>
      <c r="AF1418" s="3"/>
      <c r="AG1418" s="11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3"/>
      <c r="W1419" s="3"/>
      <c r="X1419" s="3"/>
      <c r="Y1419" s="33"/>
      <c r="Z1419" s="3"/>
      <c r="AA1419" s="1"/>
      <c r="AB1419" s="3"/>
      <c r="AC1419" s="3"/>
      <c r="AD1419" s="3"/>
      <c r="AE1419" s="3"/>
      <c r="AF1419" s="3"/>
      <c r="AG1419" s="11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3"/>
      <c r="W1420" s="3"/>
      <c r="X1420" s="3"/>
      <c r="Y1420" s="33"/>
      <c r="Z1420" s="3"/>
      <c r="AA1420" s="1"/>
      <c r="AB1420" s="3"/>
      <c r="AC1420" s="3"/>
      <c r="AD1420" s="3"/>
      <c r="AE1420" s="3"/>
      <c r="AF1420" s="3"/>
      <c r="AG1420" s="11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3"/>
      <c r="W1421" s="3"/>
      <c r="X1421" s="3"/>
      <c r="Y1421" s="33"/>
      <c r="Z1421" s="3"/>
      <c r="AA1421" s="1"/>
      <c r="AB1421" s="3"/>
      <c r="AC1421" s="3"/>
      <c r="AD1421" s="3"/>
      <c r="AE1421" s="3"/>
      <c r="AF1421" s="3"/>
      <c r="AG1421" s="11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3"/>
      <c r="W1422" s="3"/>
      <c r="X1422" s="3"/>
      <c r="Y1422" s="33"/>
      <c r="Z1422" s="3"/>
      <c r="AA1422" s="1"/>
      <c r="AB1422" s="3"/>
      <c r="AC1422" s="3"/>
      <c r="AD1422" s="3"/>
      <c r="AE1422" s="3"/>
      <c r="AF1422" s="3"/>
      <c r="AG1422" s="11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3"/>
      <c r="W1423" s="3"/>
      <c r="X1423" s="3"/>
      <c r="Y1423" s="33"/>
      <c r="Z1423" s="3"/>
      <c r="AA1423" s="1"/>
      <c r="AB1423" s="3"/>
      <c r="AC1423" s="3"/>
      <c r="AD1423" s="3"/>
      <c r="AE1423" s="3"/>
      <c r="AF1423" s="3"/>
      <c r="AG1423" s="11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3"/>
      <c r="W1424" s="3"/>
      <c r="X1424" s="3"/>
      <c r="Y1424" s="33"/>
      <c r="Z1424" s="3"/>
      <c r="AA1424" s="1"/>
      <c r="AB1424" s="3"/>
      <c r="AC1424" s="3"/>
      <c r="AD1424" s="3"/>
      <c r="AE1424" s="3"/>
      <c r="AF1424" s="3"/>
      <c r="AG1424" s="11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3"/>
      <c r="W1425" s="3"/>
      <c r="X1425" s="3"/>
      <c r="Y1425" s="33"/>
      <c r="Z1425" s="3"/>
      <c r="AA1425" s="1"/>
      <c r="AB1425" s="3"/>
      <c r="AC1425" s="3"/>
      <c r="AD1425" s="3"/>
      <c r="AE1425" s="3"/>
      <c r="AF1425" s="3"/>
      <c r="AG1425" s="11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3"/>
      <c r="W1426" s="3"/>
      <c r="X1426" s="3"/>
      <c r="Y1426" s="33"/>
      <c r="Z1426" s="3"/>
      <c r="AA1426" s="1"/>
      <c r="AB1426" s="3"/>
      <c r="AC1426" s="3"/>
      <c r="AD1426" s="3"/>
      <c r="AE1426" s="3"/>
      <c r="AF1426" s="3"/>
      <c r="AG1426" s="11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3"/>
      <c r="W1427" s="3"/>
      <c r="X1427" s="3"/>
      <c r="Y1427" s="33"/>
      <c r="Z1427" s="3"/>
      <c r="AA1427" s="1"/>
      <c r="AB1427" s="3"/>
      <c r="AC1427" s="3"/>
      <c r="AD1427" s="3"/>
      <c r="AE1427" s="3"/>
      <c r="AF1427" s="3"/>
      <c r="AG1427" s="11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3"/>
      <c r="W1428" s="3"/>
      <c r="X1428" s="3"/>
      <c r="Y1428" s="33"/>
      <c r="Z1428" s="3"/>
      <c r="AA1428" s="1"/>
      <c r="AB1428" s="3"/>
      <c r="AC1428" s="3"/>
      <c r="AD1428" s="3"/>
      <c r="AE1428" s="3"/>
      <c r="AF1428" s="3"/>
      <c r="AG1428" s="11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3"/>
      <c r="W1429" s="3"/>
      <c r="X1429" s="3"/>
      <c r="Y1429" s="33"/>
      <c r="Z1429" s="3"/>
      <c r="AA1429" s="1"/>
      <c r="AB1429" s="3"/>
      <c r="AC1429" s="3"/>
      <c r="AD1429" s="3"/>
      <c r="AE1429" s="3"/>
      <c r="AF1429" s="3"/>
      <c r="AG1429" s="11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3"/>
      <c r="W1430" s="3"/>
      <c r="X1430" s="3"/>
      <c r="Y1430" s="33"/>
      <c r="Z1430" s="3"/>
      <c r="AA1430" s="1"/>
      <c r="AB1430" s="3"/>
      <c r="AC1430" s="3"/>
      <c r="AD1430" s="3"/>
      <c r="AE1430" s="3"/>
      <c r="AF1430" s="3"/>
      <c r="AG1430" s="11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3"/>
      <c r="W1431" s="3"/>
      <c r="X1431" s="3"/>
      <c r="Y1431" s="33"/>
      <c r="Z1431" s="3"/>
      <c r="AA1431" s="1"/>
      <c r="AB1431" s="3"/>
      <c r="AC1431" s="3"/>
      <c r="AD1431" s="3"/>
      <c r="AE1431" s="3"/>
      <c r="AF1431" s="3"/>
      <c r="AG1431" s="11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3"/>
      <c r="W1432" s="3"/>
      <c r="X1432" s="3"/>
      <c r="Y1432" s="33"/>
      <c r="Z1432" s="3"/>
      <c r="AA1432" s="1"/>
      <c r="AB1432" s="3"/>
      <c r="AC1432" s="3"/>
      <c r="AD1432" s="3"/>
      <c r="AE1432" s="3"/>
      <c r="AF1432" s="3"/>
      <c r="AG1432" s="11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3"/>
      <c r="W1433" s="3"/>
      <c r="X1433" s="3"/>
      <c r="Y1433" s="33"/>
      <c r="Z1433" s="3"/>
      <c r="AA1433" s="1"/>
      <c r="AB1433" s="3"/>
      <c r="AC1433" s="3"/>
      <c r="AD1433" s="3"/>
      <c r="AE1433" s="3"/>
      <c r="AF1433" s="3"/>
      <c r="AG1433" s="11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3"/>
      <c r="W1434" s="3"/>
      <c r="X1434" s="3"/>
      <c r="Y1434" s="33"/>
      <c r="Z1434" s="3"/>
      <c r="AA1434" s="1"/>
      <c r="AB1434" s="3"/>
      <c r="AC1434" s="3"/>
      <c r="AD1434" s="3"/>
      <c r="AE1434" s="3"/>
      <c r="AF1434" s="3"/>
      <c r="AG1434" s="11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3"/>
      <c r="W1435" s="3"/>
      <c r="X1435" s="3"/>
      <c r="Y1435" s="33"/>
      <c r="Z1435" s="3"/>
      <c r="AA1435" s="1"/>
      <c r="AB1435" s="3"/>
      <c r="AC1435" s="3"/>
      <c r="AD1435" s="3"/>
      <c r="AE1435" s="3"/>
      <c r="AF1435" s="3"/>
      <c r="AG1435" s="11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3"/>
      <c r="W1436" s="3"/>
      <c r="X1436" s="3"/>
      <c r="Y1436" s="33"/>
      <c r="Z1436" s="3"/>
      <c r="AA1436" s="1"/>
      <c r="AB1436" s="3"/>
      <c r="AC1436" s="3"/>
      <c r="AD1436" s="3"/>
      <c r="AE1436" s="3"/>
      <c r="AF1436" s="3"/>
      <c r="AG1436" s="11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3"/>
      <c r="W1437" s="3"/>
      <c r="X1437" s="3"/>
      <c r="Y1437" s="33"/>
      <c r="Z1437" s="3"/>
      <c r="AA1437" s="1"/>
      <c r="AB1437" s="3"/>
      <c r="AC1437" s="3"/>
      <c r="AD1437" s="3"/>
      <c r="AE1437" s="3"/>
      <c r="AF1437" s="3"/>
      <c r="AG1437" s="11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3"/>
      <c r="W1438" s="3"/>
      <c r="X1438" s="3"/>
      <c r="Y1438" s="33"/>
      <c r="Z1438" s="3"/>
      <c r="AA1438" s="1"/>
      <c r="AB1438" s="3"/>
      <c r="AC1438" s="3"/>
      <c r="AD1438" s="3"/>
      <c r="AE1438" s="3"/>
      <c r="AF1438" s="3"/>
      <c r="AG1438" s="11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3"/>
      <c r="W1439" s="3"/>
      <c r="X1439" s="3"/>
      <c r="Y1439" s="33"/>
      <c r="Z1439" s="3"/>
      <c r="AA1439" s="1"/>
      <c r="AB1439" s="3"/>
      <c r="AC1439" s="3"/>
      <c r="AD1439" s="3"/>
      <c r="AE1439" s="3"/>
      <c r="AF1439" s="3"/>
      <c r="AG1439" s="11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3"/>
      <c r="W1440" s="3"/>
      <c r="X1440" s="3"/>
      <c r="Y1440" s="33"/>
      <c r="Z1440" s="3"/>
      <c r="AA1440" s="1"/>
      <c r="AB1440" s="3"/>
      <c r="AC1440" s="3"/>
      <c r="AD1440" s="3"/>
      <c r="AE1440" s="3"/>
      <c r="AF1440" s="3"/>
      <c r="AG1440" s="11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3"/>
      <c r="W1441" s="3"/>
      <c r="X1441" s="3"/>
      <c r="Y1441" s="33"/>
      <c r="Z1441" s="3"/>
      <c r="AA1441" s="1"/>
      <c r="AB1441" s="3"/>
      <c r="AC1441" s="3"/>
      <c r="AD1441" s="3"/>
      <c r="AE1441" s="3"/>
      <c r="AF1441" s="3"/>
      <c r="AG1441" s="11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3"/>
      <c r="W1442" s="3"/>
      <c r="X1442" s="3"/>
      <c r="Y1442" s="33"/>
      <c r="Z1442" s="3"/>
      <c r="AA1442" s="1"/>
      <c r="AB1442" s="3"/>
      <c r="AC1442" s="3"/>
      <c r="AD1442" s="3"/>
      <c r="AE1442" s="3"/>
      <c r="AF1442" s="3"/>
      <c r="AG1442" s="11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3"/>
      <c r="W1443" s="3"/>
      <c r="X1443" s="3"/>
      <c r="Y1443" s="33"/>
      <c r="Z1443" s="3"/>
      <c r="AA1443" s="1"/>
      <c r="AB1443" s="3"/>
      <c r="AC1443" s="3"/>
      <c r="AD1443" s="3"/>
      <c r="AE1443" s="3"/>
      <c r="AF1443" s="3"/>
      <c r="AG1443" s="11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3"/>
      <c r="W1444" s="3"/>
      <c r="X1444" s="3"/>
      <c r="Y1444" s="33"/>
      <c r="Z1444" s="3"/>
      <c r="AA1444" s="1"/>
      <c r="AB1444" s="3"/>
      <c r="AC1444" s="3"/>
      <c r="AD1444" s="3"/>
      <c r="AE1444" s="3"/>
      <c r="AF1444" s="3"/>
      <c r="AG1444" s="11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3"/>
      <c r="W1445" s="3"/>
      <c r="X1445" s="3"/>
      <c r="Y1445" s="33"/>
      <c r="Z1445" s="3"/>
      <c r="AA1445" s="1"/>
      <c r="AB1445" s="3"/>
      <c r="AC1445" s="3"/>
      <c r="AD1445" s="3"/>
      <c r="AE1445" s="3"/>
      <c r="AF1445" s="3"/>
      <c r="AG1445" s="11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3"/>
      <c r="W1446" s="3"/>
      <c r="X1446" s="3"/>
      <c r="Y1446" s="33"/>
      <c r="Z1446" s="3"/>
      <c r="AA1446" s="1"/>
      <c r="AB1446" s="3"/>
      <c r="AC1446" s="3"/>
      <c r="AD1446" s="3"/>
      <c r="AE1446" s="3"/>
      <c r="AF1446" s="3"/>
      <c r="AG1446" s="11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3"/>
      <c r="W1447" s="3"/>
      <c r="X1447" s="3"/>
      <c r="Y1447" s="33"/>
      <c r="Z1447" s="3"/>
      <c r="AA1447" s="1"/>
      <c r="AB1447" s="3"/>
      <c r="AC1447" s="3"/>
      <c r="AD1447" s="3"/>
      <c r="AE1447" s="3"/>
      <c r="AF1447" s="3"/>
      <c r="AG1447" s="11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3"/>
      <c r="W1448" s="3"/>
      <c r="X1448" s="3"/>
      <c r="Y1448" s="33"/>
      <c r="Z1448" s="3"/>
      <c r="AA1448" s="1"/>
      <c r="AB1448" s="3"/>
      <c r="AC1448" s="3"/>
      <c r="AD1448" s="3"/>
      <c r="AE1448" s="3"/>
      <c r="AF1448" s="3"/>
      <c r="AG1448" s="11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3"/>
      <c r="W1449" s="3"/>
      <c r="X1449" s="3"/>
      <c r="Y1449" s="33"/>
      <c r="Z1449" s="3"/>
      <c r="AA1449" s="1"/>
      <c r="AB1449" s="3"/>
      <c r="AC1449" s="3"/>
      <c r="AD1449" s="3"/>
      <c r="AE1449" s="3"/>
      <c r="AF1449" s="3"/>
      <c r="AG1449" s="11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3"/>
      <c r="W1450" s="3"/>
      <c r="X1450" s="3"/>
      <c r="Y1450" s="33"/>
      <c r="Z1450" s="3"/>
      <c r="AA1450" s="1"/>
      <c r="AB1450" s="3"/>
      <c r="AC1450" s="3"/>
      <c r="AD1450" s="3"/>
      <c r="AE1450" s="3"/>
      <c r="AF1450" s="3"/>
      <c r="AG1450" s="11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3"/>
      <c r="W1451" s="3"/>
      <c r="X1451" s="3"/>
      <c r="Y1451" s="33"/>
      <c r="Z1451" s="3"/>
      <c r="AA1451" s="1"/>
      <c r="AB1451" s="3"/>
      <c r="AC1451" s="3"/>
      <c r="AD1451" s="3"/>
      <c r="AE1451" s="3"/>
      <c r="AF1451" s="3"/>
      <c r="AG1451" s="11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3"/>
      <c r="W1452" s="3"/>
      <c r="X1452" s="3"/>
      <c r="Y1452" s="33"/>
      <c r="Z1452" s="3"/>
      <c r="AA1452" s="1"/>
      <c r="AB1452" s="3"/>
      <c r="AC1452" s="3"/>
      <c r="AD1452" s="3"/>
      <c r="AE1452" s="3"/>
      <c r="AF1452" s="3"/>
      <c r="AG1452" s="11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3"/>
      <c r="W1453" s="3"/>
      <c r="X1453" s="3"/>
      <c r="Y1453" s="33"/>
      <c r="Z1453" s="3"/>
      <c r="AA1453" s="1"/>
      <c r="AB1453" s="3"/>
      <c r="AC1453" s="3"/>
      <c r="AD1453" s="3"/>
      <c r="AE1453" s="3"/>
      <c r="AF1453" s="3"/>
      <c r="AG1453" s="11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3"/>
      <c r="W1454" s="3"/>
      <c r="X1454" s="3"/>
      <c r="Y1454" s="33"/>
      <c r="Z1454" s="3"/>
      <c r="AA1454" s="1"/>
      <c r="AB1454" s="3"/>
      <c r="AC1454" s="3"/>
      <c r="AD1454" s="3"/>
      <c r="AE1454" s="3"/>
      <c r="AF1454" s="3"/>
      <c r="AG1454" s="11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3"/>
      <c r="W1455" s="3"/>
      <c r="X1455" s="3"/>
      <c r="Y1455" s="33"/>
      <c r="Z1455" s="3"/>
      <c r="AA1455" s="1"/>
      <c r="AB1455" s="3"/>
      <c r="AC1455" s="3"/>
      <c r="AD1455" s="3"/>
      <c r="AE1455" s="3"/>
      <c r="AF1455" s="3"/>
      <c r="AG1455" s="11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3"/>
      <c r="W1456" s="3"/>
      <c r="X1456" s="3"/>
      <c r="Y1456" s="33"/>
      <c r="Z1456" s="3"/>
      <c r="AA1456" s="1"/>
      <c r="AB1456" s="3"/>
      <c r="AC1456" s="3"/>
      <c r="AD1456" s="3"/>
      <c r="AE1456" s="3"/>
      <c r="AF1456" s="3"/>
      <c r="AG1456" s="11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3"/>
      <c r="W1457" s="3"/>
      <c r="X1457" s="3"/>
      <c r="Y1457" s="33"/>
      <c r="Z1457" s="3"/>
      <c r="AA1457" s="1"/>
      <c r="AB1457" s="3"/>
      <c r="AC1457" s="3"/>
      <c r="AD1457" s="3"/>
      <c r="AE1457" s="3"/>
      <c r="AF1457" s="3"/>
      <c r="AG1457" s="11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3"/>
      <c r="W1458" s="3"/>
      <c r="X1458" s="3"/>
      <c r="Y1458" s="33"/>
      <c r="Z1458" s="3"/>
      <c r="AA1458" s="1"/>
      <c r="AB1458" s="3"/>
      <c r="AC1458" s="3"/>
      <c r="AD1458" s="3"/>
      <c r="AE1458" s="3"/>
      <c r="AF1458" s="3"/>
      <c r="AG1458" s="11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3"/>
      <c r="W1459" s="3"/>
      <c r="X1459" s="3"/>
      <c r="Y1459" s="33"/>
      <c r="Z1459" s="3"/>
      <c r="AA1459" s="1"/>
      <c r="AB1459" s="3"/>
      <c r="AC1459" s="3"/>
      <c r="AD1459" s="3"/>
      <c r="AE1459" s="3"/>
      <c r="AF1459" s="3"/>
      <c r="AG1459" s="11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3"/>
      <c r="W1460" s="3"/>
      <c r="X1460" s="3"/>
      <c r="Y1460" s="33"/>
      <c r="Z1460" s="3"/>
      <c r="AA1460" s="1"/>
      <c r="AB1460" s="3"/>
      <c r="AC1460" s="3"/>
      <c r="AD1460" s="3"/>
      <c r="AE1460" s="3"/>
      <c r="AF1460" s="3"/>
      <c r="AG1460" s="11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3"/>
      <c r="W1461" s="3"/>
      <c r="X1461" s="3"/>
      <c r="Y1461" s="33"/>
      <c r="Z1461" s="3"/>
      <c r="AA1461" s="1"/>
      <c r="AB1461" s="3"/>
      <c r="AC1461" s="3"/>
      <c r="AD1461" s="3"/>
      <c r="AE1461" s="3"/>
      <c r="AF1461" s="3"/>
      <c r="AG1461" s="11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3"/>
      <c r="W1462" s="3"/>
      <c r="X1462" s="3"/>
      <c r="Y1462" s="33"/>
      <c r="Z1462" s="3"/>
      <c r="AA1462" s="1"/>
      <c r="AB1462" s="3"/>
      <c r="AC1462" s="3"/>
      <c r="AD1462" s="3"/>
      <c r="AE1462" s="3"/>
      <c r="AF1462" s="3"/>
      <c r="AG1462" s="11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3"/>
      <c r="W1463" s="3"/>
      <c r="X1463" s="3"/>
      <c r="Y1463" s="33"/>
      <c r="Z1463" s="3"/>
      <c r="AA1463" s="1"/>
      <c r="AB1463" s="3"/>
      <c r="AC1463" s="3"/>
      <c r="AD1463" s="3"/>
      <c r="AE1463" s="3"/>
      <c r="AF1463" s="3"/>
      <c r="AG1463" s="11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3"/>
      <c r="W1464" s="3"/>
      <c r="X1464" s="3"/>
      <c r="Y1464" s="33"/>
      <c r="Z1464" s="3"/>
      <c r="AA1464" s="1"/>
      <c r="AB1464" s="3"/>
      <c r="AC1464" s="3"/>
      <c r="AD1464" s="3"/>
      <c r="AE1464" s="3"/>
      <c r="AF1464" s="3"/>
      <c r="AG1464" s="11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3"/>
      <c r="W1465" s="3"/>
      <c r="X1465" s="3"/>
      <c r="Y1465" s="33"/>
      <c r="Z1465" s="3"/>
      <c r="AA1465" s="1"/>
      <c r="AB1465" s="3"/>
      <c r="AC1465" s="3"/>
      <c r="AD1465" s="3"/>
      <c r="AE1465" s="3"/>
      <c r="AF1465" s="3"/>
      <c r="AG1465" s="11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3"/>
      <c r="W1466" s="3"/>
      <c r="X1466" s="3"/>
      <c r="Y1466" s="33"/>
      <c r="Z1466" s="3"/>
      <c r="AA1466" s="1"/>
      <c r="AB1466" s="3"/>
      <c r="AC1466" s="3"/>
      <c r="AD1466" s="3"/>
      <c r="AE1466" s="3"/>
      <c r="AF1466" s="3"/>
      <c r="AG1466" s="11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3"/>
      <c r="W1467" s="3"/>
      <c r="X1467" s="3"/>
      <c r="Y1467" s="33"/>
      <c r="Z1467" s="3"/>
      <c r="AA1467" s="1"/>
      <c r="AB1467" s="3"/>
      <c r="AC1467" s="3"/>
      <c r="AD1467" s="3"/>
      <c r="AE1467" s="3"/>
      <c r="AF1467" s="3"/>
      <c r="AG1467" s="11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3"/>
      <c r="W1468" s="3"/>
      <c r="X1468" s="3"/>
      <c r="Y1468" s="33"/>
      <c r="Z1468" s="3"/>
      <c r="AA1468" s="1"/>
      <c r="AB1468" s="3"/>
      <c r="AC1468" s="3"/>
      <c r="AD1468" s="3"/>
      <c r="AE1468" s="3"/>
      <c r="AF1468" s="3"/>
      <c r="AG1468" s="11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3"/>
      <c r="W1469" s="3"/>
      <c r="X1469" s="3"/>
      <c r="Y1469" s="33"/>
      <c r="Z1469" s="3"/>
      <c r="AA1469" s="1"/>
      <c r="AB1469" s="3"/>
      <c r="AC1469" s="3"/>
      <c r="AD1469" s="3"/>
      <c r="AE1469" s="3"/>
      <c r="AF1469" s="3"/>
      <c r="AG1469" s="11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3"/>
      <c r="W1470" s="3"/>
      <c r="X1470" s="3"/>
      <c r="Y1470" s="33"/>
      <c r="Z1470" s="3"/>
      <c r="AA1470" s="1"/>
      <c r="AB1470" s="3"/>
      <c r="AC1470" s="3"/>
      <c r="AD1470" s="3"/>
      <c r="AE1470" s="3"/>
      <c r="AF1470" s="3"/>
      <c r="AG1470" s="11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3"/>
      <c r="W1471" s="3"/>
      <c r="X1471" s="3"/>
      <c r="Y1471" s="33"/>
      <c r="Z1471" s="3"/>
      <c r="AA1471" s="1"/>
      <c r="AB1471" s="3"/>
      <c r="AC1471" s="3"/>
      <c r="AD1471" s="3"/>
      <c r="AE1471" s="3"/>
      <c r="AF1471" s="3"/>
      <c r="AG1471" s="11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3"/>
      <c r="W1472" s="3"/>
      <c r="X1472" s="3"/>
      <c r="Y1472" s="33"/>
      <c r="Z1472" s="3"/>
      <c r="AA1472" s="1"/>
      <c r="AB1472" s="3"/>
      <c r="AC1472" s="3"/>
      <c r="AD1472" s="3"/>
      <c r="AE1472" s="3"/>
      <c r="AF1472" s="3"/>
      <c r="AG1472" s="11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33"/>
      <c r="W1473" s="22"/>
      <c r="X1473" s="22"/>
      <c r="Y1473" s="32"/>
      <c r="Z1473" s="22"/>
      <c r="AA1473" s="25"/>
      <c r="AB1473" s="22"/>
      <c r="AC1473" s="22"/>
      <c r="AD1473" s="22"/>
      <c r="AE1473" s="22"/>
      <c r="AF1473" s="22"/>
      <c r="AG1473" s="23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3"/>
      <c r="W1474" s="3"/>
      <c r="X1474" s="3"/>
      <c r="Y1474" s="33"/>
      <c r="Z1474" s="3"/>
      <c r="AA1474" s="1"/>
      <c r="AB1474" s="3"/>
      <c r="AC1474" s="3"/>
      <c r="AD1474" s="3"/>
      <c r="AE1474" s="3"/>
      <c r="AF1474" s="3"/>
      <c r="AG1474" s="11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33"/>
      <c r="W1475" s="22"/>
      <c r="X1475" s="22"/>
      <c r="Y1475" s="32"/>
      <c r="Z1475" s="22"/>
      <c r="AA1475" s="25"/>
      <c r="AB1475" s="22"/>
      <c r="AC1475" s="22"/>
      <c r="AD1475" s="22"/>
      <c r="AE1475" s="22"/>
      <c r="AF1475" s="22"/>
      <c r="AG1475" s="23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3"/>
      <c r="W1476" s="3"/>
      <c r="X1476" s="3"/>
      <c r="Y1476" s="33"/>
      <c r="Z1476" s="3"/>
      <c r="AA1476" s="1"/>
      <c r="AB1476" s="3"/>
      <c r="AC1476" s="3"/>
      <c r="AD1476" s="3"/>
      <c r="AE1476" s="3"/>
      <c r="AF1476" s="3"/>
      <c r="AG1476" s="11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3"/>
      <c r="W1477" s="3"/>
      <c r="X1477" s="3"/>
      <c r="Y1477" s="33"/>
      <c r="Z1477" s="3"/>
      <c r="AA1477" s="1"/>
      <c r="AB1477" s="3"/>
      <c r="AC1477" s="3"/>
      <c r="AD1477" s="3"/>
      <c r="AE1477" s="3"/>
      <c r="AF1477" s="3"/>
      <c r="AG1477" s="11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3"/>
      <c r="W1478" s="3"/>
      <c r="X1478" s="3"/>
      <c r="Y1478" s="33"/>
      <c r="Z1478" s="3"/>
      <c r="AA1478" s="1"/>
      <c r="AB1478" s="3"/>
      <c r="AC1478" s="3"/>
      <c r="AD1478" s="3"/>
      <c r="AE1478" s="3"/>
      <c r="AF1478" s="3"/>
      <c r="AG1478" s="11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3"/>
      <c r="W1479" s="3"/>
      <c r="X1479" s="3"/>
      <c r="Y1479" s="33"/>
      <c r="Z1479" s="3"/>
      <c r="AA1479" s="1"/>
      <c r="AB1479" s="3"/>
      <c r="AC1479" s="3"/>
      <c r="AD1479" s="3"/>
      <c r="AE1479" s="3"/>
      <c r="AF1479" s="3"/>
      <c r="AG1479" s="11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33"/>
      <c r="W1480" s="10"/>
      <c r="X1480" s="10"/>
      <c r="Y1480" s="31"/>
      <c r="Z1480" s="3"/>
      <c r="AA1480" s="1"/>
      <c r="AB1480" s="10"/>
      <c r="AC1480" s="3"/>
      <c r="AD1480" s="3"/>
      <c r="AE1480" s="3"/>
      <c r="AF1480" s="10"/>
      <c r="AG1480" s="1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33"/>
      <c r="W1481" s="10"/>
      <c r="X1481" s="10"/>
      <c r="Y1481" s="31"/>
      <c r="Z1481" s="3"/>
      <c r="AA1481" s="1"/>
      <c r="AB1481" s="10"/>
      <c r="AC1481" s="3"/>
      <c r="AD1481" s="3"/>
      <c r="AE1481" s="3"/>
      <c r="AF1481" s="10"/>
      <c r="AG1481" s="1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33"/>
      <c r="W1482" s="10"/>
      <c r="X1482" s="10"/>
      <c r="Y1482" s="31"/>
      <c r="Z1482" s="3"/>
      <c r="AA1482" s="1"/>
      <c r="AB1482" s="10"/>
      <c r="AC1482" s="3"/>
      <c r="AD1482" s="3"/>
      <c r="AE1482" s="3"/>
      <c r="AF1482" s="10"/>
      <c r="AG1482" s="1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33"/>
      <c r="W1483" s="10"/>
      <c r="X1483" s="10"/>
      <c r="Y1483" s="31"/>
      <c r="Z1483" s="3"/>
      <c r="AA1483" s="1"/>
      <c r="AB1483" s="10"/>
      <c r="AC1483" s="3"/>
      <c r="AD1483" s="3"/>
      <c r="AE1483" s="3"/>
      <c r="AF1483" s="10"/>
      <c r="AG1483" s="1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33"/>
      <c r="W1484" s="10"/>
      <c r="X1484" s="10"/>
      <c r="Y1484" s="31"/>
      <c r="Z1484" s="3"/>
      <c r="AA1484" s="1"/>
      <c r="AB1484" s="10"/>
      <c r="AC1484" s="3"/>
      <c r="AD1484" s="3"/>
      <c r="AE1484" s="3"/>
      <c r="AF1484" s="10"/>
      <c r="AG1484" s="1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33"/>
      <c r="W1485" s="10"/>
      <c r="X1485" s="10"/>
      <c r="Y1485" s="31"/>
      <c r="Z1485" s="3"/>
      <c r="AA1485" s="1"/>
      <c r="AB1485" s="10"/>
      <c r="AC1485" s="3"/>
      <c r="AD1485" s="3"/>
      <c r="AE1485" s="3"/>
      <c r="AF1485" s="10"/>
      <c r="AG1485" s="1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33"/>
      <c r="W1486" s="10"/>
      <c r="X1486" s="10"/>
      <c r="Y1486" s="31"/>
      <c r="Z1486" s="3"/>
      <c r="AA1486" s="1"/>
      <c r="AB1486" s="10"/>
      <c r="AC1486" s="3"/>
      <c r="AD1486" s="3"/>
      <c r="AE1486" s="3"/>
      <c r="AF1486" s="10"/>
      <c r="AG1486" s="1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33"/>
      <c r="W1487" s="10"/>
      <c r="X1487" s="10"/>
      <c r="Y1487" s="31"/>
      <c r="Z1487" s="3"/>
      <c r="AA1487" s="1"/>
      <c r="AB1487" s="10"/>
      <c r="AC1487" s="3"/>
      <c r="AD1487" s="3"/>
      <c r="AE1487" s="3"/>
      <c r="AF1487" s="10"/>
      <c r="AG1487" s="1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33"/>
      <c r="W1488" s="10"/>
      <c r="X1488" s="10"/>
      <c r="Y1488" s="31"/>
      <c r="Z1488" s="3"/>
      <c r="AA1488" s="1"/>
      <c r="AB1488" s="10"/>
      <c r="AC1488" s="3"/>
      <c r="AD1488" s="3"/>
      <c r="AE1488" s="3"/>
      <c r="AF1488" s="10"/>
      <c r="AG1488" s="1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33"/>
      <c r="W1489" s="10"/>
      <c r="X1489" s="10"/>
      <c r="Y1489" s="31"/>
      <c r="Z1489" s="3"/>
      <c r="AA1489" s="1"/>
      <c r="AB1489" s="10"/>
      <c r="AC1489" s="3"/>
      <c r="AD1489" s="3"/>
      <c r="AE1489" s="3"/>
      <c r="AF1489" s="10"/>
      <c r="AG1489" s="1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33"/>
      <c r="W1490" s="10"/>
      <c r="X1490" s="10"/>
      <c r="Y1490" s="31"/>
      <c r="Z1490" s="3"/>
      <c r="AA1490" s="1"/>
      <c r="AB1490" s="10"/>
      <c r="AC1490" s="3"/>
      <c r="AD1490" s="3"/>
      <c r="AE1490" s="3"/>
      <c r="AF1490" s="10"/>
      <c r="AG1490" s="1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33"/>
      <c r="W1491" s="10"/>
      <c r="X1491" s="10"/>
      <c r="Y1491" s="31"/>
      <c r="Z1491" s="3"/>
      <c r="AA1491" s="1"/>
      <c r="AB1491" s="10"/>
      <c r="AC1491" s="3"/>
      <c r="AD1491" s="3"/>
      <c r="AE1491" s="3"/>
      <c r="AF1491" s="10"/>
      <c r="AG1491" s="1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33"/>
      <c r="W1492" s="10"/>
      <c r="X1492" s="10"/>
      <c r="Y1492" s="31"/>
      <c r="Z1492" s="3"/>
      <c r="AA1492" s="1"/>
      <c r="AB1492" s="10"/>
      <c r="AC1492" s="3"/>
      <c r="AD1492" s="3"/>
      <c r="AE1492" s="3"/>
      <c r="AF1492" s="10"/>
      <c r="AG1492" s="1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33"/>
      <c r="W1493" s="10"/>
      <c r="X1493" s="10"/>
      <c r="Y1493" s="31"/>
      <c r="Z1493" s="3"/>
      <c r="AA1493" s="1"/>
      <c r="AB1493" s="10"/>
      <c r="AC1493" s="3"/>
      <c r="AD1493" s="3"/>
      <c r="AE1493" s="3"/>
      <c r="AF1493" s="10"/>
      <c r="AG1493" s="1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33"/>
      <c r="W1494" s="10"/>
      <c r="X1494" s="10"/>
      <c r="Y1494" s="31"/>
      <c r="Z1494" s="3"/>
      <c r="AA1494" s="1"/>
      <c r="AB1494" s="10"/>
      <c r="AC1494" s="3"/>
      <c r="AD1494" s="3"/>
      <c r="AE1494" s="3"/>
      <c r="AF1494" s="10"/>
      <c r="AG1494" s="1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33"/>
      <c r="W1495" s="10"/>
      <c r="X1495" s="10"/>
      <c r="Y1495" s="31"/>
      <c r="Z1495" s="3"/>
      <c r="AA1495" s="1"/>
      <c r="AB1495" s="10"/>
      <c r="AC1495" s="3"/>
      <c r="AD1495" s="3"/>
      <c r="AE1495" s="3"/>
      <c r="AF1495" s="10"/>
      <c r="AG1495" s="1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33"/>
      <c r="W1496" s="10"/>
      <c r="X1496" s="10"/>
      <c r="Y1496" s="31"/>
      <c r="Z1496" s="3"/>
      <c r="AA1496" s="1"/>
      <c r="AB1496" s="10"/>
      <c r="AC1496" s="3"/>
      <c r="AD1496" s="3"/>
      <c r="AE1496" s="3"/>
      <c r="AF1496" s="10"/>
      <c r="AG1496" s="1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33"/>
      <c r="W1497" s="10"/>
      <c r="X1497" s="10"/>
      <c r="Y1497" s="31"/>
      <c r="Z1497" s="3"/>
      <c r="AA1497" s="1"/>
      <c r="AB1497" s="10"/>
      <c r="AC1497" s="3"/>
      <c r="AD1497" s="3"/>
      <c r="AE1497" s="3"/>
      <c r="AF1497" s="10"/>
      <c r="AG1497" s="1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33"/>
      <c r="W1498" s="10"/>
      <c r="X1498" s="10"/>
      <c r="Y1498" s="31"/>
      <c r="Z1498" s="3"/>
      <c r="AA1498" s="1"/>
      <c r="AB1498" s="10"/>
      <c r="AC1498" s="3"/>
      <c r="AD1498" s="3"/>
      <c r="AE1498" s="3"/>
      <c r="AF1498" s="10"/>
      <c r="AG1498" s="1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33"/>
      <c r="W1499" s="10"/>
      <c r="X1499" s="10"/>
      <c r="Y1499" s="31"/>
      <c r="Z1499" s="3"/>
      <c r="AA1499" s="1"/>
      <c r="AB1499" s="10"/>
      <c r="AC1499" s="3"/>
      <c r="AD1499" s="3"/>
      <c r="AE1499" s="3"/>
      <c r="AF1499" s="10"/>
      <c r="AG1499" s="1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33"/>
      <c r="W1500" s="10"/>
      <c r="X1500" s="10"/>
      <c r="Y1500" s="31"/>
      <c r="Z1500" s="3"/>
      <c r="AA1500" s="1"/>
      <c r="AB1500" s="10"/>
      <c r="AC1500" s="3"/>
      <c r="AD1500" s="3"/>
      <c r="AE1500" s="3"/>
      <c r="AF1500" s="10"/>
      <c r="AG1500" s="1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33"/>
      <c r="W1501" s="10"/>
      <c r="X1501" s="10"/>
      <c r="Y1501" s="31"/>
      <c r="Z1501" s="3"/>
      <c r="AA1501" s="1"/>
      <c r="AB1501" s="10"/>
      <c r="AC1501" s="3"/>
      <c r="AD1501" s="3"/>
      <c r="AE1501" s="3"/>
      <c r="AF1501" s="10"/>
      <c r="AG1501" s="1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33"/>
      <c r="W1502" s="10"/>
      <c r="X1502" s="10"/>
      <c r="Y1502" s="31"/>
      <c r="Z1502" s="3"/>
      <c r="AA1502" s="1"/>
      <c r="AB1502" s="10"/>
      <c r="AC1502" s="3"/>
      <c r="AD1502" s="3"/>
      <c r="AE1502" s="3"/>
      <c r="AF1502" s="10"/>
      <c r="AG1502" s="1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33"/>
      <c r="W1503" s="10"/>
      <c r="X1503" s="10"/>
      <c r="Y1503" s="31"/>
      <c r="Z1503" s="3"/>
      <c r="AA1503" s="1"/>
      <c r="AB1503" s="10"/>
      <c r="AC1503" s="3"/>
      <c r="AD1503" s="3"/>
      <c r="AE1503" s="3"/>
      <c r="AF1503" s="10"/>
      <c r="AG1503" s="1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33"/>
      <c r="W1504" s="10"/>
      <c r="X1504" s="10"/>
      <c r="Y1504" s="31"/>
      <c r="Z1504" s="3"/>
      <c r="AA1504" s="1"/>
      <c r="AB1504" s="10"/>
      <c r="AC1504" s="3"/>
      <c r="AD1504" s="3"/>
      <c r="AE1504" s="3"/>
      <c r="AF1504" s="10"/>
      <c r="AG1504" s="1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33"/>
      <c r="W1505" s="10"/>
      <c r="X1505" s="10"/>
      <c r="Y1505" s="31"/>
      <c r="Z1505" s="3"/>
      <c r="AA1505" s="1"/>
      <c r="AB1505" s="10"/>
      <c r="AC1505" s="3"/>
      <c r="AD1505" s="3"/>
      <c r="AE1505" s="3"/>
      <c r="AF1505" s="10"/>
      <c r="AG1505" s="1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33"/>
      <c r="W1506" s="10"/>
      <c r="X1506" s="10"/>
      <c r="Y1506" s="31"/>
      <c r="Z1506" s="3"/>
      <c r="AA1506" s="1"/>
      <c r="AB1506" s="10"/>
      <c r="AC1506" s="3"/>
      <c r="AD1506" s="3"/>
      <c r="AE1506" s="3"/>
      <c r="AF1506" s="10"/>
      <c r="AG1506" s="1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33"/>
      <c r="W1507" s="10"/>
      <c r="X1507" s="10"/>
      <c r="Y1507" s="31"/>
      <c r="Z1507" s="3"/>
      <c r="AA1507" s="1"/>
      <c r="AB1507" s="10"/>
      <c r="AC1507" s="3"/>
      <c r="AD1507" s="3"/>
      <c r="AE1507" s="3"/>
      <c r="AF1507" s="10"/>
      <c r="AG1507" s="1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33"/>
      <c r="W1508" s="10"/>
      <c r="X1508" s="10"/>
      <c r="Y1508" s="31"/>
      <c r="Z1508" s="3"/>
      <c r="AA1508" s="1"/>
      <c r="AB1508" s="10"/>
      <c r="AC1508" s="3"/>
      <c r="AD1508" s="3"/>
      <c r="AE1508" s="3"/>
      <c r="AF1508" s="10"/>
      <c r="AG1508" s="1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33"/>
      <c r="W1509" s="10"/>
      <c r="X1509" s="10"/>
      <c r="Y1509" s="31"/>
      <c r="Z1509" s="3"/>
      <c r="AA1509" s="1"/>
      <c r="AB1509" s="10"/>
      <c r="AC1509" s="3"/>
      <c r="AD1509" s="3"/>
      <c r="AE1509" s="3"/>
      <c r="AF1509" s="10"/>
      <c r="AG1509" s="1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33"/>
      <c r="W1510" s="10"/>
      <c r="X1510" s="10"/>
      <c r="Y1510" s="31"/>
      <c r="Z1510" s="3"/>
      <c r="AA1510" s="1"/>
      <c r="AB1510" s="10"/>
      <c r="AC1510" s="3"/>
      <c r="AD1510" s="3"/>
      <c r="AE1510" s="3"/>
      <c r="AF1510" s="10"/>
      <c r="AG1510" s="1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33"/>
      <c r="W1511" s="10"/>
      <c r="X1511" s="10"/>
      <c r="Y1511" s="31"/>
      <c r="Z1511" s="3"/>
      <c r="AA1511" s="1"/>
      <c r="AB1511" s="10"/>
      <c r="AC1511" s="3"/>
      <c r="AD1511" s="3"/>
      <c r="AE1511" s="3"/>
      <c r="AF1511" s="10"/>
      <c r="AG1511" s="1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33"/>
      <c r="W1512" s="10"/>
      <c r="X1512" s="10"/>
      <c r="Y1512" s="31"/>
      <c r="Z1512" s="3"/>
      <c r="AA1512" s="1"/>
      <c r="AB1512" s="10"/>
      <c r="AC1512" s="3"/>
      <c r="AD1512" s="3"/>
      <c r="AE1512" s="3"/>
      <c r="AF1512" s="10"/>
      <c r="AG1512" s="1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33"/>
      <c r="W1513" s="10"/>
      <c r="X1513" s="10"/>
      <c r="Y1513" s="31"/>
      <c r="Z1513" s="3"/>
      <c r="AA1513" s="1"/>
      <c r="AB1513" s="10"/>
      <c r="AC1513" s="3"/>
      <c r="AD1513" s="3"/>
      <c r="AE1513" s="3"/>
      <c r="AF1513" s="10"/>
      <c r="AG1513" s="1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33"/>
      <c r="W1514" s="10"/>
      <c r="X1514" s="10"/>
      <c r="Y1514" s="31"/>
      <c r="Z1514" s="3"/>
      <c r="AA1514" s="1"/>
      <c r="AB1514" s="10"/>
      <c r="AC1514" s="3"/>
      <c r="AD1514" s="3"/>
      <c r="AE1514" s="3"/>
      <c r="AF1514" s="10"/>
      <c r="AG1514" s="1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33"/>
      <c r="W1515" s="10"/>
      <c r="X1515" s="10"/>
      <c r="Y1515" s="31"/>
      <c r="Z1515" s="3"/>
      <c r="AA1515" s="1"/>
      <c r="AB1515" s="10"/>
      <c r="AC1515" s="3"/>
      <c r="AD1515" s="3"/>
      <c r="AE1515" s="3"/>
      <c r="AF1515" s="10"/>
      <c r="AG1515" s="1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33"/>
      <c r="W1516" s="10"/>
      <c r="X1516" s="10"/>
      <c r="Y1516" s="31"/>
      <c r="Z1516" s="3"/>
      <c r="AA1516" s="1"/>
      <c r="AB1516" s="10"/>
      <c r="AC1516" s="3"/>
      <c r="AD1516" s="3"/>
      <c r="AE1516" s="3"/>
      <c r="AF1516" s="10"/>
      <c r="AG1516" s="1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33"/>
      <c r="W1517" s="10"/>
      <c r="X1517" s="10"/>
      <c r="Y1517" s="31"/>
      <c r="Z1517" s="3"/>
      <c r="AA1517" s="1"/>
      <c r="AB1517" s="10"/>
      <c r="AC1517" s="3"/>
      <c r="AD1517" s="3"/>
      <c r="AE1517" s="3"/>
      <c r="AF1517" s="10"/>
      <c r="AG1517" s="1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33"/>
      <c r="W1518" s="10"/>
      <c r="X1518" s="10"/>
      <c r="Y1518" s="31"/>
      <c r="Z1518" s="3"/>
      <c r="AA1518" s="1"/>
      <c r="AB1518" s="10"/>
      <c r="AC1518" s="3"/>
      <c r="AD1518" s="3"/>
      <c r="AE1518" s="3"/>
      <c r="AF1518" s="10"/>
      <c r="AG1518" s="1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33"/>
      <c r="W1519" s="10"/>
      <c r="X1519" s="10"/>
      <c r="Y1519" s="31"/>
      <c r="Z1519" s="3"/>
      <c r="AA1519" s="1"/>
      <c r="AB1519" s="10"/>
      <c r="AC1519" s="3"/>
      <c r="AD1519" s="3"/>
      <c r="AE1519" s="3"/>
      <c r="AF1519" s="10"/>
      <c r="AG1519" s="1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33"/>
      <c r="W1520" s="10"/>
      <c r="X1520" s="10"/>
      <c r="Y1520" s="31"/>
      <c r="Z1520" s="3"/>
      <c r="AA1520" s="1"/>
      <c r="AB1520" s="10"/>
      <c r="AC1520" s="3"/>
      <c r="AD1520" s="3"/>
      <c r="AE1520" s="3"/>
      <c r="AF1520" s="10"/>
      <c r="AG1520" s="1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33"/>
      <c r="W1521" s="10"/>
      <c r="X1521" s="10"/>
      <c r="Y1521" s="31"/>
      <c r="Z1521" s="3"/>
      <c r="AA1521" s="1"/>
      <c r="AB1521" s="10"/>
      <c r="AC1521" s="3"/>
      <c r="AD1521" s="3"/>
      <c r="AE1521" s="3"/>
      <c r="AF1521" s="10"/>
      <c r="AG1521" s="1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33"/>
      <c r="W1522" s="10"/>
      <c r="X1522" s="10"/>
      <c r="Y1522" s="31"/>
      <c r="Z1522" s="3"/>
      <c r="AA1522" s="1"/>
      <c r="AB1522" s="10"/>
      <c r="AC1522" s="3"/>
      <c r="AD1522" s="3"/>
      <c r="AE1522" s="3"/>
      <c r="AF1522" s="10"/>
      <c r="AG1522" s="1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33"/>
      <c r="W1523" s="10"/>
      <c r="X1523" s="10"/>
      <c r="Y1523" s="31"/>
      <c r="Z1523" s="3"/>
      <c r="AA1523" s="1"/>
      <c r="AB1523" s="10"/>
      <c r="AC1523" s="3"/>
      <c r="AD1523" s="3"/>
      <c r="AE1523" s="3"/>
      <c r="AF1523" s="10"/>
      <c r="AG1523" s="1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33"/>
      <c r="W1524" s="10"/>
      <c r="X1524" s="10"/>
      <c r="Y1524" s="31"/>
      <c r="Z1524" s="3"/>
      <c r="AA1524" s="1"/>
      <c r="AB1524" s="10"/>
      <c r="AC1524" s="3"/>
      <c r="AD1524" s="3"/>
      <c r="AE1524" s="3"/>
      <c r="AF1524" s="10"/>
      <c r="AG1524" s="1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33"/>
      <c r="W1525" s="10"/>
      <c r="X1525" s="10"/>
      <c r="Y1525" s="31"/>
      <c r="Z1525" s="3"/>
      <c r="AA1525" s="1"/>
      <c r="AB1525" s="10"/>
      <c r="AC1525" s="3"/>
      <c r="AD1525" s="3"/>
      <c r="AE1525" s="3"/>
      <c r="AF1525" s="10"/>
      <c r="AG1525" s="1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33"/>
      <c r="W1526" s="10"/>
      <c r="X1526" s="10"/>
      <c r="Y1526" s="31"/>
      <c r="Z1526" s="3"/>
      <c r="AA1526" s="1"/>
      <c r="AB1526" s="10"/>
      <c r="AC1526" s="3"/>
      <c r="AD1526" s="3"/>
      <c r="AE1526" s="3"/>
      <c r="AF1526" s="10"/>
      <c r="AG1526" s="1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33"/>
      <c r="W1527" s="10"/>
      <c r="X1527" s="10"/>
      <c r="Y1527" s="31"/>
      <c r="Z1527" s="3"/>
      <c r="AA1527" s="1"/>
      <c r="AB1527" s="10"/>
      <c r="AC1527" s="3"/>
      <c r="AD1527" s="3"/>
      <c r="AE1527" s="3"/>
      <c r="AF1527" s="10"/>
      <c r="AG1527" s="1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33"/>
      <c r="W1528" s="10"/>
      <c r="X1528" s="10"/>
      <c r="Y1528" s="31"/>
      <c r="Z1528" s="3"/>
      <c r="AA1528" s="1"/>
      <c r="AB1528" s="10"/>
      <c r="AC1528" s="3"/>
      <c r="AD1528" s="3"/>
      <c r="AE1528" s="3"/>
      <c r="AF1528" s="10"/>
      <c r="AG1528" s="1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33"/>
      <c r="W1529" s="10"/>
      <c r="X1529" s="10"/>
      <c r="Y1529" s="31"/>
      <c r="Z1529" s="3"/>
      <c r="AA1529" s="1"/>
      <c r="AB1529" s="10"/>
      <c r="AC1529" s="3"/>
      <c r="AD1529" s="3"/>
      <c r="AE1529" s="3"/>
      <c r="AF1529" s="10"/>
      <c r="AG1529" s="1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33"/>
      <c r="W1530" s="10"/>
      <c r="X1530" s="10"/>
      <c r="Y1530" s="31"/>
      <c r="Z1530" s="3"/>
      <c r="AA1530" s="1"/>
      <c r="AB1530" s="10"/>
      <c r="AC1530" s="3"/>
      <c r="AD1530" s="3"/>
      <c r="AE1530" s="3"/>
      <c r="AF1530" s="10"/>
      <c r="AG1530" s="1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33"/>
      <c r="W1531" s="10"/>
      <c r="X1531" s="10"/>
      <c r="Y1531" s="31"/>
      <c r="Z1531" s="3"/>
      <c r="AA1531" s="1"/>
      <c r="AB1531" s="10"/>
      <c r="AC1531" s="3"/>
      <c r="AD1531" s="3"/>
      <c r="AE1531" s="3"/>
      <c r="AF1531" s="10"/>
      <c r="AG1531" s="1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33"/>
      <c r="W1532" s="10"/>
      <c r="X1532" s="10"/>
      <c r="Y1532" s="31"/>
      <c r="Z1532" s="3"/>
      <c r="AA1532" s="1"/>
      <c r="AB1532" s="10"/>
      <c r="AC1532" s="3"/>
      <c r="AD1532" s="3"/>
      <c r="AE1532" s="3"/>
      <c r="AF1532" s="10"/>
      <c r="AG1532" s="1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33"/>
      <c r="W1533" s="10"/>
      <c r="X1533" s="10"/>
      <c r="Y1533" s="31"/>
      <c r="Z1533" s="3"/>
      <c r="AA1533" s="1"/>
      <c r="AB1533" s="10"/>
      <c r="AC1533" s="3"/>
      <c r="AD1533" s="3"/>
      <c r="AE1533" s="3"/>
      <c r="AF1533" s="10"/>
      <c r="AG1533" s="1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33"/>
      <c r="W1534" s="10"/>
      <c r="X1534" s="10"/>
      <c r="Y1534" s="31"/>
      <c r="Z1534" s="3"/>
      <c r="AA1534" s="1"/>
      <c r="AB1534" s="10"/>
      <c r="AC1534" s="3"/>
      <c r="AD1534" s="3"/>
      <c r="AE1534" s="3"/>
      <c r="AF1534" s="10"/>
      <c r="AG1534" s="1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33"/>
      <c r="W1535" s="10"/>
      <c r="X1535" s="10"/>
      <c r="Y1535" s="31"/>
      <c r="Z1535" s="3"/>
      <c r="AA1535" s="1"/>
      <c r="AB1535" s="10"/>
      <c r="AC1535" s="3"/>
      <c r="AD1535" s="3"/>
      <c r="AE1535" s="3"/>
      <c r="AF1535" s="10"/>
      <c r="AG1535" s="1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33"/>
      <c r="W1536" s="10"/>
      <c r="X1536" s="10"/>
      <c r="Y1536" s="31"/>
      <c r="Z1536" s="3"/>
      <c r="AA1536" s="1"/>
      <c r="AB1536" s="10"/>
      <c r="AC1536" s="3"/>
      <c r="AD1536" s="3"/>
      <c r="AE1536" s="3"/>
      <c r="AF1536" s="10"/>
      <c r="AG1536" s="1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33"/>
      <c r="W1537" s="10"/>
      <c r="X1537" s="10"/>
      <c r="Y1537" s="31"/>
      <c r="Z1537" s="3"/>
      <c r="AA1537" s="1"/>
      <c r="AB1537" s="10"/>
      <c r="AC1537" s="3"/>
      <c r="AD1537" s="3"/>
      <c r="AE1537" s="3"/>
      <c r="AF1537" s="10"/>
      <c r="AG1537" s="1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33"/>
      <c r="W1538" s="10"/>
      <c r="X1538" s="10"/>
      <c r="Y1538" s="31"/>
      <c r="Z1538" s="3"/>
      <c r="AA1538" s="1"/>
      <c r="AB1538" s="10"/>
      <c r="AC1538" s="3"/>
      <c r="AD1538" s="3"/>
      <c r="AE1538" s="3"/>
      <c r="AF1538" s="10"/>
      <c r="AG1538" s="1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33"/>
      <c r="W1539" s="10"/>
      <c r="X1539" s="10"/>
      <c r="Y1539" s="31"/>
      <c r="Z1539" s="3"/>
      <c r="AA1539" s="1"/>
      <c r="AB1539" s="10"/>
      <c r="AC1539" s="3"/>
      <c r="AD1539" s="3"/>
      <c r="AE1539" s="3"/>
      <c r="AF1539" s="10"/>
      <c r="AG1539" s="1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33"/>
      <c r="W1540" s="10"/>
      <c r="X1540" s="10"/>
      <c r="Y1540" s="31"/>
      <c r="Z1540" s="3"/>
      <c r="AA1540" s="1"/>
      <c r="AB1540" s="10"/>
      <c r="AC1540" s="3"/>
      <c r="AD1540" s="3"/>
      <c r="AE1540" s="3"/>
      <c r="AF1540" s="10"/>
      <c r="AG1540" s="1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33"/>
      <c r="W1541" s="10"/>
      <c r="X1541" s="10"/>
      <c r="Y1541" s="31"/>
      <c r="Z1541" s="3"/>
      <c r="AA1541" s="1"/>
      <c r="AB1541" s="10"/>
      <c r="AC1541" s="3"/>
      <c r="AD1541" s="3"/>
      <c r="AE1541" s="3"/>
      <c r="AF1541" s="10"/>
      <c r="AG1541" s="1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33"/>
      <c r="W1542" s="10"/>
      <c r="X1542" s="10"/>
      <c r="Y1542" s="31"/>
      <c r="Z1542" s="3"/>
      <c r="AA1542" s="1"/>
      <c r="AB1542" s="10"/>
      <c r="AC1542" s="3"/>
      <c r="AD1542" s="3"/>
      <c r="AE1542" s="3"/>
      <c r="AF1542" s="10"/>
      <c r="AG1542" s="1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33"/>
      <c r="W1543" s="10"/>
      <c r="X1543" s="10"/>
      <c r="Y1543" s="31"/>
      <c r="Z1543" s="3"/>
      <c r="AA1543" s="1"/>
      <c r="AB1543" s="10"/>
      <c r="AC1543" s="3"/>
      <c r="AD1543" s="3"/>
      <c r="AE1543" s="3"/>
      <c r="AF1543" s="10"/>
      <c r="AG1543" s="1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33"/>
      <c r="W1544" s="10"/>
      <c r="X1544" s="10"/>
      <c r="Y1544" s="31"/>
      <c r="Z1544" s="3"/>
      <c r="AA1544" s="1"/>
      <c r="AB1544" s="10"/>
      <c r="AC1544" s="3"/>
      <c r="AD1544" s="3"/>
      <c r="AE1544" s="3"/>
      <c r="AF1544" s="10"/>
      <c r="AG1544" s="1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33"/>
      <c r="W1545" s="10"/>
      <c r="X1545" s="10"/>
      <c r="Y1545" s="31"/>
      <c r="Z1545" s="3"/>
      <c r="AA1545" s="1"/>
      <c r="AB1545" s="10"/>
      <c r="AC1545" s="3"/>
      <c r="AD1545" s="3"/>
      <c r="AE1545" s="3"/>
      <c r="AF1545" s="10"/>
      <c r="AG1545" s="1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33"/>
      <c r="W1546" s="10"/>
      <c r="X1546" s="10"/>
      <c r="Y1546" s="31"/>
      <c r="Z1546" s="3"/>
      <c r="AA1546" s="1"/>
      <c r="AB1546" s="10"/>
      <c r="AC1546" s="3"/>
      <c r="AD1546" s="3"/>
      <c r="AE1546" s="3"/>
      <c r="AF1546" s="10"/>
      <c r="AG1546" s="1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33"/>
      <c r="W1547" s="10"/>
      <c r="X1547" s="10"/>
      <c r="Y1547" s="31"/>
      <c r="Z1547" s="3"/>
      <c r="AA1547" s="1"/>
      <c r="AB1547" s="10"/>
      <c r="AC1547" s="3"/>
      <c r="AD1547" s="3"/>
      <c r="AE1547" s="3"/>
      <c r="AF1547" s="10"/>
      <c r="AG1547" s="1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33"/>
      <c r="W1548" s="10"/>
      <c r="X1548" s="10"/>
      <c r="Y1548" s="31"/>
      <c r="Z1548" s="3"/>
      <c r="AA1548" s="1"/>
      <c r="AB1548" s="10"/>
      <c r="AC1548" s="3"/>
      <c r="AD1548" s="3"/>
      <c r="AE1548" s="3"/>
      <c r="AF1548" s="10"/>
      <c r="AG1548" s="1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33"/>
      <c r="W1549" s="10"/>
      <c r="X1549" s="10"/>
      <c r="Y1549" s="31"/>
      <c r="Z1549" s="3"/>
      <c r="AA1549" s="1"/>
      <c r="AB1549" s="10"/>
      <c r="AC1549" s="3"/>
      <c r="AD1549" s="3"/>
      <c r="AE1549" s="3"/>
      <c r="AF1549" s="10"/>
      <c r="AG1549" s="1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33"/>
      <c r="W1550" s="10"/>
      <c r="X1550" s="10"/>
      <c r="Y1550" s="31"/>
      <c r="Z1550" s="3"/>
      <c r="AA1550" s="1"/>
      <c r="AB1550" s="10"/>
      <c r="AC1550" s="3"/>
      <c r="AD1550" s="3"/>
      <c r="AE1550" s="3"/>
      <c r="AF1550" s="10"/>
      <c r="AG1550" s="1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33"/>
      <c r="W1551" s="10"/>
      <c r="X1551" s="10"/>
      <c r="Y1551" s="31"/>
      <c r="Z1551" s="3"/>
      <c r="AA1551" s="1"/>
      <c r="AB1551" s="10"/>
      <c r="AC1551" s="3"/>
      <c r="AD1551" s="3"/>
      <c r="AE1551" s="3"/>
      <c r="AF1551" s="10"/>
      <c r="AG1551" s="1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33"/>
      <c r="W1552" s="10"/>
      <c r="X1552" s="10"/>
      <c r="Y1552" s="31"/>
      <c r="Z1552" s="3"/>
      <c r="AA1552" s="1"/>
      <c r="AB1552" s="10"/>
      <c r="AC1552" s="3"/>
      <c r="AD1552" s="3"/>
      <c r="AE1552" s="3"/>
      <c r="AF1552" s="10"/>
      <c r="AG1552" s="1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33"/>
      <c r="W1553" s="10"/>
      <c r="X1553" s="10"/>
      <c r="Y1553" s="31"/>
      <c r="Z1553" s="3"/>
      <c r="AA1553" s="1"/>
      <c r="AB1553" s="10"/>
      <c r="AC1553" s="3"/>
      <c r="AD1553" s="3"/>
      <c r="AE1553" s="3"/>
      <c r="AF1553" s="10"/>
      <c r="AG1553" s="1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33"/>
      <c r="W1554" s="10"/>
      <c r="X1554" s="10"/>
      <c r="Y1554" s="31"/>
      <c r="Z1554" s="3"/>
      <c r="AA1554" s="1"/>
      <c r="AB1554" s="10"/>
      <c r="AC1554" s="3"/>
      <c r="AD1554" s="3"/>
      <c r="AE1554" s="3"/>
      <c r="AF1554" s="10"/>
      <c r="AG1554" s="1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33"/>
      <c r="W1555" s="10"/>
      <c r="X1555" s="10"/>
      <c r="Y1555" s="31"/>
      <c r="Z1555" s="3"/>
      <c r="AA1555" s="1"/>
      <c r="AB1555" s="10"/>
      <c r="AC1555" s="3"/>
      <c r="AD1555" s="3"/>
      <c r="AE1555" s="3"/>
      <c r="AF1555" s="10"/>
      <c r="AG1555" s="1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33"/>
      <c r="W1556" s="10"/>
      <c r="X1556" s="10"/>
      <c r="Y1556" s="31"/>
      <c r="Z1556" s="3"/>
      <c r="AA1556" s="1"/>
      <c r="AB1556" s="10"/>
      <c r="AC1556" s="3"/>
      <c r="AD1556" s="3"/>
      <c r="AE1556" s="3"/>
      <c r="AF1556" s="10"/>
      <c r="AG1556" s="1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33"/>
      <c r="W1557" s="10"/>
      <c r="X1557" s="10"/>
      <c r="Y1557" s="31"/>
      <c r="Z1557" s="3"/>
      <c r="AA1557" s="1"/>
      <c r="AB1557" s="10"/>
      <c r="AC1557" s="3"/>
      <c r="AD1557" s="3"/>
      <c r="AE1557" s="3"/>
      <c r="AF1557" s="10"/>
      <c r="AG1557" s="1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33"/>
      <c r="W1558" s="10"/>
      <c r="X1558" s="10"/>
      <c r="Y1558" s="31"/>
      <c r="Z1558" s="3"/>
      <c r="AA1558" s="1"/>
      <c r="AB1558" s="10"/>
      <c r="AC1558" s="3"/>
      <c r="AD1558" s="3"/>
      <c r="AE1558" s="3"/>
      <c r="AF1558" s="10"/>
      <c r="AG1558" s="1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33"/>
      <c r="W1559" s="10"/>
      <c r="X1559" s="10"/>
      <c r="Y1559" s="31"/>
      <c r="Z1559" s="3"/>
      <c r="AA1559" s="1"/>
      <c r="AB1559" s="10"/>
      <c r="AC1559" s="3"/>
      <c r="AD1559" s="3"/>
      <c r="AE1559" s="3"/>
      <c r="AF1559" s="10"/>
      <c r="AG1559" s="1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33"/>
      <c r="W1560" s="10"/>
      <c r="X1560" s="10"/>
      <c r="Y1560" s="31"/>
      <c r="Z1560" s="3"/>
      <c r="AA1560" s="1"/>
      <c r="AB1560" s="10"/>
      <c r="AC1560" s="3"/>
      <c r="AD1560" s="3"/>
      <c r="AE1560" s="3"/>
      <c r="AF1560" s="10"/>
      <c r="AG1560" s="1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33"/>
      <c r="W1561" s="10"/>
      <c r="X1561" s="10"/>
      <c r="Y1561" s="31"/>
      <c r="Z1561" s="3"/>
      <c r="AA1561" s="1"/>
      <c r="AB1561" s="10"/>
      <c r="AC1561" s="3"/>
      <c r="AD1561" s="3"/>
      <c r="AE1561" s="3"/>
      <c r="AF1561" s="10"/>
      <c r="AG1561" s="1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33"/>
      <c r="W1562" s="10"/>
      <c r="X1562" s="10"/>
      <c r="Y1562" s="31"/>
      <c r="Z1562" s="3"/>
      <c r="AA1562" s="1"/>
      <c r="AB1562" s="10"/>
      <c r="AC1562" s="3"/>
      <c r="AD1562" s="3"/>
      <c r="AE1562" s="3"/>
      <c r="AF1562" s="10"/>
      <c r="AG1562" s="1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33"/>
      <c r="W1563" s="10"/>
      <c r="X1563" s="10"/>
      <c r="Y1563" s="31"/>
      <c r="Z1563" s="3"/>
      <c r="AA1563" s="1"/>
      <c r="AB1563" s="10"/>
      <c r="AC1563" s="3"/>
      <c r="AD1563" s="3"/>
      <c r="AE1563" s="3"/>
      <c r="AF1563" s="10"/>
      <c r="AG1563" s="1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33"/>
      <c r="W1564" s="10"/>
      <c r="X1564" s="10"/>
      <c r="Y1564" s="31"/>
      <c r="Z1564" s="3"/>
      <c r="AA1564" s="1"/>
      <c r="AB1564" s="10"/>
      <c r="AC1564" s="3"/>
      <c r="AD1564" s="3"/>
      <c r="AE1564" s="3"/>
      <c r="AF1564" s="10"/>
      <c r="AG1564" s="1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33"/>
      <c r="W1565" s="10"/>
      <c r="X1565" s="10"/>
      <c r="Y1565" s="31"/>
      <c r="Z1565" s="3"/>
      <c r="AA1565" s="1"/>
      <c r="AB1565" s="10"/>
      <c r="AC1565" s="3"/>
      <c r="AD1565" s="3"/>
      <c r="AE1565" s="3"/>
      <c r="AF1565" s="10"/>
      <c r="AG1565" s="1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33"/>
      <c r="W1566" s="10"/>
      <c r="X1566" s="10"/>
      <c r="Y1566" s="31"/>
      <c r="Z1566" s="3"/>
      <c r="AA1566" s="1"/>
      <c r="AB1566" s="10"/>
      <c r="AC1566" s="3"/>
      <c r="AD1566" s="3"/>
      <c r="AE1566" s="3"/>
      <c r="AF1566" s="10"/>
      <c r="AG1566" s="1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33"/>
      <c r="W1567" s="10"/>
      <c r="X1567" s="10"/>
      <c r="Y1567" s="31"/>
      <c r="Z1567" s="3"/>
      <c r="AA1567" s="1"/>
      <c r="AB1567" s="10"/>
      <c r="AC1567" s="3"/>
      <c r="AD1567" s="3"/>
      <c r="AE1567" s="3"/>
      <c r="AF1567" s="10"/>
      <c r="AG1567" s="1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33"/>
      <c r="W1568" s="10"/>
      <c r="X1568" s="10"/>
      <c r="Y1568" s="31"/>
      <c r="Z1568" s="3"/>
      <c r="AA1568" s="1"/>
      <c r="AB1568" s="10"/>
      <c r="AC1568" s="3"/>
      <c r="AD1568" s="3"/>
      <c r="AE1568" s="3"/>
      <c r="AF1568" s="10"/>
      <c r="AG1568" s="1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33"/>
      <c r="W1569" s="10"/>
      <c r="X1569" s="10"/>
      <c r="Y1569" s="31"/>
      <c r="Z1569" s="3"/>
      <c r="AA1569" s="1"/>
      <c r="AB1569" s="10"/>
      <c r="AC1569" s="3"/>
      <c r="AD1569" s="3"/>
      <c r="AE1569" s="3"/>
      <c r="AF1569" s="10"/>
      <c r="AG1569" s="1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33"/>
      <c r="W1570" s="10"/>
      <c r="X1570" s="10"/>
      <c r="Y1570" s="31"/>
      <c r="Z1570" s="3"/>
      <c r="AA1570" s="1"/>
      <c r="AB1570" s="10"/>
      <c r="AC1570" s="3"/>
      <c r="AD1570" s="3"/>
      <c r="AE1570" s="3"/>
      <c r="AF1570" s="10"/>
      <c r="AG1570" s="1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33"/>
      <c r="W1571" s="10"/>
      <c r="X1571" s="10"/>
      <c r="Y1571" s="31"/>
      <c r="Z1571" s="3"/>
      <c r="AA1571" s="1"/>
      <c r="AB1571" s="10"/>
      <c r="AC1571" s="3"/>
      <c r="AD1571" s="3"/>
      <c r="AE1571" s="3"/>
      <c r="AF1571" s="10"/>
      <c r="AG1571" s="1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33"/>
      <c r="W1572" s="10"/>
      <c r="X1572" s="10"/>
      <c r="Y1572" s="31"/>
      <c r="Z1572" s="3"/>
      <c r="AA1572" s="1"/>
      <c r="AB1572" s="10"/>
      <c r="AC1572" s="3"/>
      <c r="AD1572" s="3"/>
      <c r="AE1572" s="3"/>
      <c r="AF1572" s="10"/>
      <c r="AG1572" s="1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33"/>
      <c r="W1573" s="10"/>
      <c r="X1573" s="10"/>
      <c r="Y1573" s="31"/>
      <c r="Z1573" s="3"/>
      <c r="AA1573" s="1"/>
      <c r="AB1573" s="10"/>
      <c r="AC1573" s="3"/>
      <c r="AD1573" s="3"/>
      <c r="AE1573" s="3"/>
      <c r="AF1573" s="10"/>
      <c r="AG1573" s="1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33"/>
      <c r="W1574" s="10"/>
      <c r="X1574" s="10"/>
      <c r="Y1574" s="31"/>
      <c r="Z1574" s="3"/>
      <c r="AA1574" s="1"/>
      <c r="AB1574" s="10"/>
      <c r="AC1574" s="3"/>
      <c r="AD1574" s="3"/>
      <c r="AE1574" s="3"/>
      <c r="AF1574" s="10"/>
      <c r="AG1574" s="1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33"/>
      <c r="W1575" s="10"/>
      <c r="X1575" s="10"/>
      <c r="Y1575" s="31"/>
      <c r="Z1575" s="3"/>
      <c r="AA1575" s="1"/>
      <c r="AB1575" s="10"/>
      <c r="AC1575" s="3"/>
      <c r="AD1575" s="3"/>
      <c r="AE1575" s="3"/>
      <c r="AF1575" s="10"/>
      <c r="AG1575" s="1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33"/>
      <c r="W1576" s="10"/>
      <c r="X1576" s="10"/>
      <c r="Y1576" s="31"/>
      <c r="Z1576" s="3"/>
      <c r="AA1576" s="1"/>
      <c r="AB1576" s="10"/>
      <c r="AC1576" s="3"/>
      <c r="AD1576" s="3"/>
      <c r="AE1576" s="3"/>
      <c r="AF1576" s="10"/>
      <c r="AG1576" s="1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33"/>
      <c r="W1577" s="10"/>
      <c r="X1577" s="10"/>
      <c r="Y1577" s="31"/>
      <c r="Z1577" s="3"/>
      <c r="AA1577" s="1"/>
      <c r="AB1577" s="10"/>
      <c r="AC1577" s="3"/>
      <c r="AD1577" s="3"/>
      <c r="AE1577" s="3"/>
      <c r="AF1577" s="10"/>
      <c r="AG1577" s="1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33"/>
      <c r="W1578" s="10"/>
      <c r="X1578" s="10"/>
      <c r="Y1578" s="31"/>
      <c r="Z1578" s="3"/>
      <c r="AA1578" s="1"/>
      <c r="AB1578" s="10"/>
      <c r="AC1578" s="3"/>
      <c r="AD1578" s="3"/>
      <c r="AE1578" s="3"/>
      <c r="AF1578" s="10"/>
      <c r="AG1578" s="1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33"/>
      <c r="W1579" s="10"/>
      <c r="X1579" s="10"/>
      <c r="Y1579" s="31"/>
      <c r="Z1579" s="3"/>
      <c r="AA1579" s="1"/>
      <c r="AB1579" s="10"/>
      <c r="AC1579" s="3"/>
      <c r="AD1579" s="3"/>
      <c r="AE1579" s="3"/>
      <c r="AF1579" s="10"/>
      <c r="AG1579" s="1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33"/>
      <c r="W1580" s="10"/>
      <c r="X1580" s="10"/>
      <c r="Y1580" s="31"/>
      <c r="Z1580" s="3"/>
      <c r="AA1580" s="1"/>
      <c r="AB1580" s="10"/>
      <c r="AC1580" s="3"/>
      <c r="AD1580" s="3"/>
      <c r="AE1580" s="3"/>
      <c r="AF1580" s="10"/>
      <c r="AG1580" s="1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33"/>
      <c r="W1581" s="10"/>
      <c r="X1581" s="10"/>
      <c r="Y1581" s="31"/>
      <c r="Z1581" s="3"/>
      <c r="AA1581" s="1"/>
      <c r="AB1581" s="10"/>
      <c r="AC1581" s="3"/>
      <c r="AD1581" s="3"/>
      <c r="AE1581" s="3"/>
      <c r="AF1581" s="10"/>
      <c r="AG1581" s="1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33"/>
      <c r="W1582" s="10"/>
      <c r="X1582" s="10"/>
      <c r="Y1582" s="31"/>
      <c r="Z1582" s="3"/>
      <c r="AA1582" s="1"/>
      <c r="AB1582" s="10"/>
      <c r="AC1582" s="3"/>
      <c r="AD1582" s="3"/>
      <c r="AE1582" s="3"/>
      <c r="AF1582" s="10"/>
      <c r="AG1582" s="1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33"/>
      <c r="W1583" s="10"/>
      <c r="X1583" s="10"/>
      <c r="Y1583" s="31"/>
      <c r="Z1583" s="3"/>
      <c r="AA1583" s="1"/>
      <c r="AB1583" s="10"/>
      <c r="AC1583" s="3"/>
      <c r="AD1583" s="3"/>
      <c r="AE1583" s="3"/>
      <c r="AF1583" s="10"/>
      <c r="AG1583" s="1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33"/>
      <c r="W1584" s="10"/>
      <c r="X1584" s="10"/>
      <c r="Y1584" s="31"/>
      <c r="Z1584" s="3"/>
      <c r="AA1584" s="1"/>
      <c r="AB1584" s="10"/>
      <c r="AC1584" s="3"/>
      <c r="AD1584" s="3"/>
      <c r="AE1584" s="3"/>
      <c r="AF1584" s="10"/>
      <c r="AG1584" s="1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33"/>
      <c r="W1585" s="10"/>
      <c r="X1585" s="10"/>
      <c r="Y1585" s="31"/>
      <c r="Z1585" s="3"/>
      <c r="AA1585" s="1"/>
      <c r="AB1585" s="10"/>
      <c r="AC1585" s="3"/>
      <c r="AD1585" s="3"/>
      <c r="AE1585" s="3"/>
      <c r="AF1585" s="10"/>
      <c r="AG1585" s="1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33"/>
      <c r="W1586" s="10"/>
      <c r="X1586" s="10"/>
      <c r="Y1586" s="31"/>
      <c r="Z1586" s="3"/>
      <c r="AA1586" s="1"/>
      <c r="AB1586" s="10"/>
      <c r="AC1586" s="3"/>
      <c r="AD1586" s="3"/>
      <c r="AE1586" s="3"/>
      <c r="AF1586" s="10"/>
      <c r="AG1586" s="1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33"/>
      <c r="W1587" s="10"/>
      <c r="X1587" s="10"/>
      <c r="Y1587" s="31"/>
      <c r="Z1587" s="3"/>
      <c r="AA1587" s="1"/>
      <c r="AB1587" s="10"/>
      <c r="AC1587" s="3"/>
      <c r="AD1587" s="3"/>
      <c r="AE1587" s="3"/>
      <c r="AF1587" s="10"/>
      <c r="AG1587" s="1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33"/>
      <c r="W1588" s="10"/>
      <c r="X1588" s="10"/>
      <c r="Y1588" s="31"/>
      <c r="Z1588" s="3"/>
      <c r="AA1588" s="1"/>
      <c r="AB1588" s="10"/>
      <c r="AC1588" s="3"/>
      <c r="AD1588" s="3"/>
      <c r="AE1588" s="3"/>
      <c r="AF1588" s="10"/>
      <c r="AG1588" s="1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33"/>
      <c r="W1589" s="10"/>
      <c r="X1589" s="10"/>
      <c r="Y1589" s="31"/>
      <c r="Z1589" s="3"/>
      <c r="AA1589" s="1"/>
      <c r="AB1589" s="10"/>
      <c r="AC1589" s="3"/>
      <c r="AD1589" s="3"/>
      <c r="AE1589" s="3"/>
      <c r="AF1589" s="10"/>
      <c r="AG1589" s="1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33"/>
      <c r="W1590" s="10"/>
      <c r="X1590" s="10"/>
      <c r="Y1590" s="31"/>
      <c r="Z1590" s="3"/>
      <c r="AA1590" s="1"/>
      <c r="AB1590" s="10"/>
      <c r="AC1590" s="3"/>
      <c r="AD1590" s="3"/>
      <c r="AE1590" s="3"/>
      <c r="AF1590" s="10"/>
      <c r="AG1590" s="1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33"/>
      <c r="W1591" s="10"/>
      <c r="X1591" s="10"/>
      <c r="Y1591" s="31"/>
      <c r="Z1591" s="3"/>
      <c r="AA1591" s="1"/>
      <c r="AB1591" s="10"/>
      <c r="AC1591" s="3"/>
      <c r="AD1591" s="3"/>
      <c r="AE1591" s="3"/>
      <c r="AF1591" s="10"/>
      <c r="AG1591" s="1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33"/>
      <c r="W1592" s="10"/>
      <c r="X1592" s="10"/>
      <c r="Y1592" s="31"/>
      <c r="Z1592" s="3"/>
      <c r="AA1592" s="1"/>
      <c r="AB1592" s="10"/>
      <c r="AC1592" s="3"/>
      <c r="AD1592" s="3"/>
      <c r="AE1592" s="3"/>
      <c r="AF1592" s="10"/>
      <c r="AG1592" s="1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33"/>
      <c r="W1593" s="10"/>
      <c r="X1593" s="10"/>
      <c r="Y1593" s="31"/>
      <c r="Z1593" s="3"/>
      <c r="AA1593" s="1"/>
      <c r="AB1593" s="10"/>
      <c r="AC1593" s="3"/>
      <c r="AD1593" s="3"/>
      <c r="AE1593" s="3"/>
      <c r="AF1593" s="10"/>
      <c r="AG1593" s="1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33"/>
      <c r="W1594" s="10"/>
      <c r="X1594" s="10"/>
      <c r="Y1594" s="31"/>
      <c r="Z1594" s="3"/>
      <c r="AA1594" s="1"/>
      <c r="AB1594" s="10"/>
      <c r="AC1594" s="3"/>
      <c r="AD1594" s="3"/>
      <c r="AE1594" s="3"/>
      <c r="AF1594" s="10"/>
      <c r="AG1594" s="1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33"/>
      <c r="W1595" s="10"/>
      <c r="X1595" s="10"/>
      <c r="Y1595" s="31"/>
      <c r="Z1595" s="3"/>
      <c r="AA1595" s="1"/>
      <c r="AB1595" s="10"/>
      <c r="AC1595" s="3"/>
      <c r="AD1595" s="3"/>
      <c r="AE1595" s="3"/>
      <c r="AF1595" s="10"/>
      <c r="AG1595" s="1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33"/>
      <c r="W1596" s="10"/>
      <c r="X1596" s="10"/>
      <c r="Y1596" s="31"/>
      <c r="Z1596" s="3"/>
      <c r="AA1596" s="1"/>
      <c r="AB1596" s="10"/>
      <c r="AC1596" s="3"/>
      <c r="AD1596" s="3"/>
      <c r="AE1596" s="3"/>
      <c r="AF1596" s="10"/>
      <c r="AG1596" s="1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33"/>
      <c r="W1597" s="10"/>
      <c r="X1597" s="10"/>
      <c r="Y1597" s="31"/>
      <c r="Z1597" s="3"/>
      <c r="AA1597" s="1"/>
      <c r="AB1597" s="10"/>
      <c r="AC1597" s="3"/>
      <c r="AD1597" s="3"/>
      <c r="AE1597" s="3"/>
      <c r="AF1597" s="10"/>
      <c r="AG1597" s="1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33"/>
      <c r="W1598" s="10"/>
      <c r="X1598" s="10"/>
      <c r="Y1598" s="31"/>
      <c r="Z1598" s="3"/>
      <c r="AA1598" s="1"/>
      <c r="AB1598" s="10"/>
      <c r="AC1598" s="3"/>
      <c r="AD1598" s="3"/>
      <c r="AE1598" s="3"/>
      <c r="AF1598" s="10"/>
      <c r="AG1598" s="1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33"/>
      <c r="W1599" s="10"/>
      <c r="X1599" s="10"/>
      <c r="Y1599" s="31"/>
      <c r="Z1599" s="3"/>
      <c r="AA1599" s="1"/>
      <c r="AB1599" s="10"/>
      <c r="AC1599" s="3"/>
      <c r="AD1599" s="3"/>
      <c r="AE1599" s="3"/>
      <c r="AF1599" s="10"/>
      <c r="AG1599" s="1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33"/>
      <c r="W1600" s="10"/>
      <c r="X1600" s="10"/>
      <c r="Y1600" s="31"/>
      <c r="Z1600" s="3"/>
      <c r="AA1600" s="1"/>
      <c r="AB1600" s="10"/>
      <c r="AC1600" s="3"/>
      <c r="AD1600" s="3"/>
      <c r="AE1600" s="3"/>
      <c r="AF1600" s="10"/>
      <c r="AG1600" s="1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33"/>
      <c r="W1601" s="10"/>
      <c r="X1601" s="10"/>
      <c r="Y1601" s="31"/>
      <c r="Z1601" s="3"/>
      <c r="AA1601" s="1"/>
      <c r="AB1601" s="10"/>
      <c r="AC1601" s="3"/>
      <c r="AD1601" s="3"/>
      <c r="AE1601" s="3"/>
      <c r="AF1601" s="10"/>
      <c r="AG1601" s="1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33"/>
      <c r="W1602" s="10"/>
      <c r="X1602" s="10"/>
      <c r="Y1602" s="31"/>
      <c r="Z1602" s="3"/>
      <c r="AA1602" s="1"/>
      <c r="AB1602" s="10"/>
      <c r="AC1602" s="3"/>
      <c r="AD1602" s="3"/>
      <c r="AE1602" s="3"/>
      <c r="AF1602" s="10"/>
      <c r="AG1602" s="1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33"/>
      <c r="W1603" s="10"/>
      <c r="X1603" s="10"/>
      <c r="Y1603" s="31"/>
      <c r="Z1603" s="3"/>
      <c r="AA1603" s="1"/>
      <c r="AB1603" s="10"/>
      <c r="AC1603" s="3"/>
      <c r="AD1603" s="3"/>
      <c r="AE1603" s="3"/>
      <c r="AF1603" s="10"/>
      <c r="AG1603" s="1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33"/>
      <c r="W1604" s="10"/>
      <c r="X1604" s="10"/>
      <c r="Y1604" s="31"/>
      <c r="Z1604" s="3"/>
      <c r="AA1604" s="1"/>
      <c r="AB1604" s="10"/>
      <c r="AC1604" s="3"/>
      <c r="AD1604" s="3"/>
      <c r="AE1604" s="3"/>
      <c r="AF1604" s="10"/>
      <c r="AG1604" s="1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33"/>
      <c r="W1605" s="10"/>
      <c r="X1605" s="10"/>
      <c r="Y1605" s="31"/>
      <c r="Z1605" s="3"/>
      <c r="AA1605" s="1"/>
      <c r="AB1605" s="10"/>
      <c r="AC1605" s="3"/>
      <c r="AD1605" s="3"/>
      <c r="AE1605" s="3"/>
      <c r="AF1605" s="10"/>
      <c r="AG1605" s="1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33"/>
      <c r="W1606" s="10"/>
      <c r="X1606" s="10"/>
      <c r="Y1606" s="31"/>
      <c r="Z1606" s="3"/>
      <c r="AA1606" s="1"/>
      <c r="AB1606" s="10"/>
      <c r="AC1606" s="3"/>
      <c r="AD1606" s="3"/>
      <c r="AE1606" s="3"/>
      <c r="AF1606" s="10"/>
      <c r="AG1606" s="1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33"/>
      <c r="W1607" s="10"/>
      <c r="X1607" s="10"/>
      <c r="Y1607" s="31"/>
      <c r="Z1607" s="3"/>
      <c r="AA1607" s="1"/>
      <c r="AB1607" s="10"/>
      <c r="AC1607" s="3"/>
      <c r="AD1607" s="3"/>
      <c r="AE1607" s="3"/>
      <c r="AF1607" s="10"/>
      <c r="AG1607" s="1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33"/>
      <c r="W1608" s="10"/>
      <c r="X1608" s="10"/>
      <c r="Y1608" s="31"/>
      <c r="Z1608" s="3"/>
      <c r="AA1608" s="1"/>
      <c r="AB1608" s="10"/>
      <c r="AC1608" s="3"/>
      <c r="AD1608" s="3"/>
      <c r="AE1608" s="3"/>
      <c r="AF1608" s="10"/>
      <c r="AG1608" s="1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33"/>
      <c r="W1609" s="10"/>
      <c r="X1609" s="10"/>
      <c r="Y1609" s="31"/>
      <c r="Z1609" s="3"/>
      <c r="AA1609" s="1"/>
      <c r="AB1609" s="10"/>
      <c r="AC1609" s="3"/>
      <c r="AD1609" s="3"/>
      <c r="AE1609" s="3"/>
      <c r="AF1609" s="10"/>
      <c r="AG1609" s="1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33"/>
      <c r="W1610" s="10"/>
      <c r="X1610" s="10"/>
      <c r="Y1610" s="31"/>
      <c r="Z1610" s="3"/>
      <c r="AA1610" s="1"/>
      <c r="AB1610" s="10"/>
      <c r="AC1610" s="3"/>
      <c r="AD1610" s="3"/>
      <c r="AE1610" s="3"/>
      <c r="AF1610" s="10"/>
      <c r="AG1610" s="1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33"/>
      <c r="W1611" s="10"/>
      <c r="X1611" s="10"/>
      <c r="Y1611" s="31"/>
      <c r="Z1611" s="3"/>
      <c r="AA1611" s="1"/>
      <c r="AB1611" s="10"/>
      <c r="AC1611" s="3"/>
      <c r="AD1611" s="3"/>
      <c r="AE1611" s="3"/>
      <c r="AF1611" s="10"/>
      <c r="AG1611" s="1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33"/>
      <c r="W1612" s="10"/>
      <c r="X1612" s="10"/>
      <c r="Y1612" s="31"/>
      <c r="Z1612" s="3"/>
      <c r="AA1612" s="1"/>
      <c r="AB1612" s="10"/>
      <c r="AC1612" s="3"/>
      <c r="AD1612" s="3"/>
      <c r="AE1612" s="3"/>
      <c r="AF1612" s="10"/>
      <c r="AG1612" s="1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33"/>
      <c r="W1613" s="10"/>
      <c r="X1613" s="10"/>
      <c r="Y1613" s="31"/>
      <c r="Z1613" s="3"/>
      <c r="AA1613" s="1"/>
      <c r="AB1613" s="10"/>
      <c r="AC1613" s="3"/>
      <c r="AD1613" s="3"/>
      <c r="AE1613" s="3"/>
      <c r="AF1613" s="10"/>
      <c r="AG1613" s="1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33"/>
      <c r="W1614" s="10"/>
      <c r="X1614" s="10"/>
      <c r="Y1614" s="31"/>
      <c r="Z1614" s="3"/>
      <c r="AA1614" s="1"/>
      <c r="AB1614" s="10"/>
      <c r="AC1614" s="3"/>
      <c r="AD1614" s="3"/>
      <c r="AE1614" s="3"/>
      <c r="AF1614" s="10"/>
      <c r="AG1614" s="1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33"/>
      <c r="W1615" s="10"/>
      <c r="X1615" s="10"/>
      <c r="Y1615" s="31"/>
      <c r="Z1615" s="3"/>
      <c r="AA1615" s="1"/>
      <c r="AB1615" s="10"/>
      <c r="AC1615" s="3"/>
      <c r="AD1615" s="3"/>
      <c r="AE1615" s="3"/>
      <c r="AF1615" s="10"/>
      <c r="AG1615" s="1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33"/>
      <c r="W1616" s="10"/>
      <c r="X1616" s="10"/>
      <c r="Y1616" s="31"/>
      <c r="Z1616" s="3"/>
      <c r="AA1616" s="1"/>
      <c r="AB1616" s="10"/>
      <c r="AC1616" s="3"/>
      <c r="AD1616" s="3"/>
      <c r="AE1616" s="3"/>
      <c r="AF1616" s="10"/>
      <c r="AG1616" s="1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33"/>
      <c r="W1617" s="10"/>
      <c r="X1617" s="10"/>
      <c r="Y1617" s="31"/>
      <c r="Z1617" s="3"/>
      <c r="AA1617" s="1"/>
      <c r="AB1617" s="10"/>
      <c r="AC1617" s="3"/>
      <c r="AD1617" s="3"/>
      <c r="AE1617" s="3"/>
      <c r="AF1617" s="10"/>
      <c r="AG1617" s="1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33"/>
      <c r="W1618" s="10"/>
      <c r="X1618" s="10"/>
      <c r="Y1618" s="31"/>
      <c r="Z1618" s="3"/>
      <c r="AA1618" s="1"/>
      <c r="AB1618" s="10"/>
      <c r="AC1618" s="3"/>
      <c r="AD1618" s="3"/>
      <c r="AE1618" s="3"/>
      <c r="AF1618" s="10"/>
      <c r="AG1618" s="1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33"/>
      <c r="W1619" s="10"/>
      <c r="X1619" s="10"/>
      <c r="Y1619" s="31"/>
      <c r="Z1619" s="3"/>
      <c r="AA1619" s="1"/>
      <c r="AB1619" s="10"/>
      <c r="AC1619" s="3"/>
      <c r="AD1619" s="3"/>
      <c r="AE1619" s="3"/>
      <c r="AF1619" s="10"/>
      <c r="AG1619" s="1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33"/>
      <c r="W1620" s="10"/>
      <c r="X1620" s="10"/>
      <c r="Y1620" s="31"/>
      <c r="Z1620" s="3"/>
      <c r="AA1620" s="1"/>
      <c r="AB1620" s="10"/>
      <c r="AC1620" s="3"/>
      <c r="AD1620" s="3"/>
      <c r="AE1620" s="3"/>
      <c r="AF1620" s="10"/>
      <c r="AG1620" s="1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33"/>
      <c r="W1621" s="10"/>
      <c r="X1621" s="10"/>
      <c r="Y1621" s="31"/>
      <c r="Z1621" s="3"/>
      <c r="AA1621" s="1"/>
      <c r="AB1621" s="10"/>
      <c r="AC1621" s="3"/>
      <c r="AD1621" s="3"/>
      <c r="AE1621" s="3"/>
      <c r="AF1621" s="10"/>
      <c r="AG1621" s="1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33"/>
      <c r="W1622" s="10"/>
      <c r="X1622" s="10"/>
      <c r="Y1622" s="31"/>
      <c r="Z1622" s="3"/>
      <c r="AA1622" s="1"/>
      <c r="AB1622" s="10"/>
      <c r="AC1622" s="3"/>
      <c r="AD1622" s="3"/>
      <c r="AE1622" s="3"/>
      <c r="AF1622" s="10"/>
      <c r="AG1622" s="1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33"/>
      <c r="W1623" s="10"/>
      <c r="X1623" s="10"/>
      <c r="Y1623" s="31"/>
      <c r="Z1623" s="3"/>
      <c r="AA1623" s="1"/>
      <c r="AB1623" s="10"/>
      <c r="AC1623" s="3"/>
      <c r="AD1623" s="3"/>
      <c r="AE1623" s="3"/>
      <c r="AF1623" s="10"/>
      <c r="AG1623" s="1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33"/>
      <c r="W1624" s="10"/>
      <c r="X1624" s="10"/>
      <c r="Y1624" s="31"/>
      <c r="Z1624" s="3"/>
      <c r="AA1624" s="1"/>
      <c r="AB1624" s="10"/>
      <c r="AC1624" s="3"/>
      <c r="AD1624" s="3"/>
      <c r="AE1624" s="3"/>
      <c r="AF1624" s="10"/>
      <c r="AG1624" s="1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33"/>
      <c r="W1625" s="10"/>
      <c r="X1625" s="10"/>
      <c r="Y1625" s="31"/>
      <c r="Z1625" s="3"/>
      <c r="AA1625" s="1"/>
      <c r="AB1625" s="10"/>
      <c r="AC1625" s="3"/>
      <c r="AD1625" s="3"/>
      <c r="AE1625" s="3"/>
      <c r="AF1625" s="10"/>
      <c r="AG1625" s="1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33"/>
      <c r="W1626" s="10"/>
      <c r="X1626" s="10"/>
      <c r="Y1626" s="31"/>
      <c r="Z1626" s="3"/>
      <c r="AA1626" s="1"/>
      <c r="AB1626" s="10"/>
      <c r="AC1626" s="3"/>
      <c r="AD1626" s="3"/>
      <c r="AE1626" s="3"/>
      <c r="AF1626" s="10"/>
      <c r="AG1626" s="1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33"/>
      <c r="W1627" s="10"/>
      <c r="X1627" s="10"/>
      <c r="Y1627" s="31"/>
      <c r="Z1627" s="3"/>
      <c r="AA1627" s="1"/>
      <c r="AB1627" s="10"/>
      <c r="AC1627" s="3"/>
      <c r="AD1627" s="3"/>
      <c r="AE1627" s="3"/>
      <c r="AF1627" s="10"/>
      <c r="AG1627" s="1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33"/>
      <c r="W1628" s="10"/>
      <c r="X1628" s="10"/>
      <c r="Y1628" s="31"/>
      <c r="Z1628" s="3"/>
      <c r="AA1628" s="1"/>
      <c r="AB1628" s="10"/>
      <c r="AC1628" s="3"/>
      <c r="AD1628" s="3"/>
      <c r="AE1628" s="3"/>
      <c r="AF1628" s="10"/>
      <c r="AG1628" s="1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33"/>
      <c r="W1629" s="10"/>
      <c r="X1629" s="10"/>
      <c r="Y1629" s="31"/>
      <c r="Z1629" s="3"/>
      <c r="AA1629" s="1"/>
      <c r="AB1629" s="10"/>
      <c r="AC1629" s="3"/>
      <c r="AD1629" s="3"/>
      <c r="AE1629" s="3"/>
      <c r="AF1629" s="10"/>
      <c r="AG1629" s="1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33"/>
      <c r="W1630" s="10"/>
      <c r="X1630" s="10"/>
      <c r="Y1630" s="31"/>
      <c r="Z1630" s="3"/>
      <c r="AA1630" s="1"/>
      <c r="AB1630" s="10"/>
      <c r="AC1630" s="3"/>
      <c r="AD1630" s="3"/>
      <c r="AE1630" s="3"/>
      <c r="AF1630" s="10"/>
      <c r="AG1630" s="1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33"/>
      <c r="W1631" s="10"/>
      <c r="X1631" s="10"/>
      <c r="Y1631" s="31"/>
      <c r="Z1631" s="3"/>
      <c r="AA1631" s="1"/>
      <c r="AB1631" s="10"/>
      <c r="AC1631" s="3"/>
      <c r="AD1631" s="3"/>
      <c r="AE1631" s="3"/>
      <c r="AF1631" s="10"/>
      <c r="AG1631" s="1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33"/>
      <c r="W1632" s="10"/>
      <c r="X1632" s="10"/>
      <c r="Y1632" s="31"/>
      <c r="Z1632" s="3"/>
      <c r="AA1632" s="1"/>
      <c r="AB1632" s="10"/>
      <c r="AC1632" s="3"/>
      <c r="AD1632" s="3"/>
      <c r="AE1632" s="3"/>
      <c r="AF1632" s="10"/>
      <c r="AG1632" s="1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33"/>
      <c r="W1633" s="10"/>
      <c r="X1633" s="10"/>
      <c r="Y1633" s="31"/>
      <c r="Z1633" s="3"/>
      <c r="AA1633" s="1"/>
      <c r="AB1633" s="10"/>
      <c r="AC1633" s="3"/>
      <c r="AD1633" s="3"/>
      <c r="AE1633" s="3"/>
      <c r="AF1633" s="10"/>
      <c r="AG1633" s="1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33"/>
      <c r="W1634" s="10"/>
      <c r="X1634" s="10"/>
      <c r="Y1634" s="31"/>
      <c r="Z1634" s="3"/>
      <c r="AA1634" s="1"/>
      <c r="AB1634" s="10"/>
      <c r="AC1634" s="3"/>
      <c r="AD1634" s="3"/>
      <c r="AE1634" s="3"/>
      <c r="AF1634" s="10"/>
      <c r="AG1634" s="1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33"/>
      <c r="W1635" s="10"/>
      <c r="X1635" s="10"/>
      <c r="Y1635" s="31"/>
      <c r="Z1635" s="3"/>
      <c r="AA1635" s="1"/>
      <c r="AB1635" s="10"/>
      <c r="AC1635" s="3"/>
      <c r="AD1635" s="3"/>
      <c r="AE1635" s="3"/>
      <c r="AF1635" s="10"/>
      <c r="AG1635" s="1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33"/>
      <c r="W1636" s="10"/>
      <c r="X1636" s="10"/>
      <c r="Y1636" s="31"/>
      <c r="Z1636" s="3"/>
      <c r="AA1636" s="1"/>
      <c r="AB1636" s="10"/>
      <c r="AC1636" s="3"/>
      <c r="AD1636" s="3"/>
      <c r="AE1636" s="3"/>
      <c r="AF1636" s="10"/>
      <c r="AG1636" s="1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33"/>
      <c r="W1637" s="10"/>
      <c r="X1637" s="10"/>
      <c r="Y1637" s="31"/>
      <c r="Z1637" s="3"/>
      <c r="AA1637" s="1"/>
      <c r="AB1637" s="10"/>
      <c r="AC1637" s="3"/>
      <c r="AD1637" s="3"/>
      <c r="AE1637" s="3"/>
      <c r="AF1637" s="10"/>
      <c r="AG1637" s="1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33"/>
      <c r="W1638" s="10"/>
      <c r="X1638" s="10"/>
      <c r="Y1638" s="31"/>
      <c r="Z1638" s="3"/>
      <c r="AA1638" s="1"/>
      <c r="AB1638" s="10"/>
      <c r="AC1638" s="3"/>
      <c r="AD1638" s="3"/>
      <c r="AE1638" s="3"/>
      <c r="AF1638" s="10"/>
      <c r="AG1638" s="1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33"/>
      <c r="W1639" s="10"/>
      <c r="X1639" s="10"/>
      <c r="Y1639" s="31"/>
      <c r="Z1639" s="3"/>
      <c r="AA1639" s="1"/>
      <c r="AB1639" s="10"/>
      <c r="AC1639" s="3"/>
      <c r="AD1639" s="3"/>
      <c r="AE1639" s="3"/>
      <c r="AF1639" s="10"/>
      <c r="AG1639" s="1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33"/>
      <c r="W1640" s="10"/>
      <c r="X1640" s="10"/>
      <c r="Y1640" s="31"/>
      <c r="Z1640" s="3"/>
      <c r="AA1640" s="1"/>
      <c r="AB1640" s="10"/>
      <c r="AC1640" s="3"/>
      <c r="AD1640" s="3"/>
      <c r="AE1640" s="3"/>
      <c r="AF1640" s="10"/>
      <c r="AG1640" s="1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33"/>
      <c r="W1641" s="10"/>
      <c r="X1641" s="10"/>
      <c r="Y1641" s="31"/>
      <c r="Z1641" s="3"/>
      <c r="AA1641" s="1"/>
      <c r="AB1641" s="10"/>
      <c r="AC1641" s="3"/>
      <c r="AD1641" s="3"/>
      <c r="AE1641" s="3"/>
      <c r="AF1641" s="10"/>
      <c r="AG1641" s="1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33"/>
      <c r="W1642" s="10"/>
      <c r="X1642" s="10"/>
      <c r="Y1642" s="31"/>
      <c r="Z1642" s="3"/>
      <c r="AA1642" s="1"/>
      <c r="AB1642" s="10"/>
      <c r="AC1642" s="3"/>
      <c r="AD1642" s="3"/>
      <c r="AE1642" s="3"/>
      <c r="AF1642" s="10"/>
      <c r="AG1642" s="1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33"/>
      <c r="W1643" s="10"/>
      <c r="X1643" s="10"/>
      <c r="Y1643" s="31"/>
      <c r="Z1643" s="3"/>
      <c r="AA1643" s="1"/>
      <c r="AB1643" s="10"/>
      <c r="AC1643" s="3"/>
      <c r="AD1643" s="3"/>
      <c r="AE1643" s="3"/>
      <c r="AF1643" s="10"/>
      <c r="AG1643" s="1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33"/>
      <c r="W1644" s="10"/>
      <c r="X1644" s="10"/>
      <c r="Y1644" s="31"/>
      <c r="Z1644" s="3"/>
      <c r="AA1644" s="1"/>
      <c r="AB1644" s="10"/>
      <c r="AC1644" s="3"/>
      <c r="AD1644" s="3"/>
      <c r="AE1644" s="3"/>
      <c r="AF1644" s="10"/>
      <c r="AG1644" s="1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33"/>
      <c r="W1645" s="10"/>
      <c r="X1645" s="10"/>
      <c r="Y1645" s="31"/>
      <c r="Z1645" s="3"/>
      <c r="AA1645" s="1"/>
      <c r="AB1645" s="10"/>
      <c r="AC1645" s="3"/>
      <c r="AD1645" s="3"/>
      <c r="AE1645" s="3"/>
      <c r="AF1645" s="10"/>
      <c r="AG1645" s="1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33"/>
      <c r="W1646" s="10"/>
      <c r="X1646" s="10"/>
      <c r="Y1646" s="31"/>
      <c r="Z1646" s="3"/>
      <c r="AA1646" s="1"/>
      <c r="AB1646" s="10"/>
      <c r="AC1646" s="3"/>
      <c r="AD1646" s="3"/>
      <c r="AE1646" s="3"/>
      <c r="AF1646" s="10"/>
      <c r="AG1646" s="1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33"/>
      <c r="W1647" s="10"/>
      <c r="X1647" s="10"/>
      <c r="Y1647" s="31"/>
      <c r="Z1647" s="3"/>
      <c r="AA1647" s="1"/>
      <c r="AB1647" s="10"/>
      <c r="AC1647" s="3"/>
      <c r="AD1647" s="3"/>
      <c r="AE1647" s="3"/>
      <c r="AF1647" s="10"/>
      <c r="AG1647" s="1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33"/>
      <c r="W1648" s="10"/>
      <c r="X1648" s="10"/>
      <c r="Y1648" s="31"/>
      <c r="Z1648" s="3"/>
      <c r="AA1648" s="1"/>
      <c r="AB1648" s="10"/>
      <c r="AC1648" s="3"/>
      <c r="AD1648" s="3"/>
      <c r="AE1648" s="3"/>
      <c r="AF1648" s="10"/>
      <c r="AG1648" s="1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33"/>
      <c r="W1649" s="10"/>
      <c r="X1649" s="10"/>
      <c r="Y1649" s="31"/>
      <c r="Z1649" s="3"/>
      <c r="AA1649" s="1"/>
      <c r="AB1649" s="10"/>
      <c r="AC1649" s="3"/>
      <c r="AD1649" s="3"/>
      <c r="AE1649" s="3"/>
      <c r="AF1649" s="10"/>
      <c r="AG1649" s="1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33"/>
      <c r="W1650" s="10"/>
      <c r="X1650" s="10"/>
      <c r="Y1650" s="31"/>
      <c r="Z1650" s="3"/>
      <c r="AA1650" s="1"/>
      <c r="AB1650" s="10"/>
      <c r="AC1650" s="3"/>
      <c r="AD1650" s="3"/>
      <c r="AE1650" s="3"/>
      <c r="AF1650" s="10"/>
      <c r="AG1650" s="1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33"/>
      <c r="W1651" s="10"/>
      <c r="X1651" s="10"/>
      <c r="Y1651" s="31"/>
      <c r="Z1651" s="3"/>
      <c r="AA1651" s="1"/>
      <c r="AB1651" s="10"/>
      <c r="AC1651" s="3"/>
      <c r="AD1651" s="3"/>
      <c r="AE1651" s="3"/>
      <c r="AF1651" s="10"/>
      <c r="AG1651" s="1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33"/>
      <c r="W1652" s="10"/>
      <c r="X1652" s="10"/>
      <c r="Y1652" s="31"/>
      <c r="Z1652" s="3"/>
      <c r="AA1652" s="1"/>
      <c r="AB1652" s="10"/>
      <c r="AC1652" s="3"/>
      <c r="AD1652" s="3"/>
      <c r="AE1652" s="3"/>
      <c r="AF1652" s="10"/>
      <c r="AG1652" s="1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33"/>
      <c r="W1653" s="10"/>
      <c r="X1653" s="10"/>
      <c r="Y1653" s="31"/>
      <c r="Z1653" s="3"/>
      <c r="AA1653" s="1"/>
      <c r="AB1653" s="10"/>
      <c r="AC1653" s="3"/>
      <c r="AD1653" s="3"/>
      <c r="AE1653" s="3"/>
      <c r="AF1653" s="10"/>
      <c r="AG1653" s="1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33"/>
      <c r="W1654" s="10"/>
      <c r="X1654" s="10"/>
      <c r="Y1654" s="31"/>
      <c r="Z1654" s="3"/>
      <c r="AA1654" s="1"/>
      <c r="AB1654" s="10"/>
      <c r="AC1654" s="3"/>
      <c r="AD1654" s="3"/>
      <c r="AE1654" s="3"/>
      <c r="AF1654" s="10"/>
      <c r="AG1654" s="1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33"/>
      <c r="W1655" s="10"/>
      <c r="X1655" s="10"/>
      <c r="Y1655" s="31"/>
      <c r="Z1655" s="3"/>
      <c r="AA1655" s="1"/>
      <c r="AB1655" s="10"/>
      <c r="AC1655" s="3"/>
      <c r="AD1655" s="3"/>
      <c r="AE1655" s="3"/>
      <c r="AF1655" s="10"/>
      <c r="AG1655" s="1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5" x14ac:dyDescent="0.2">
      <c r="A1656" s="112"/>
      <c r="B1656" s="115"/>
      <c r="C1656" s="72"/>
      <c r="D1656" s="86"/>
      <c r="E1656" s="84"/>
      <c r="F1656" s="74"/>
      <c r="G1656" s="74"/>
      <c r="H1656" s="74"/>
      <c r="I1656" s="74"/>
      <c r="J1656" s="73"/>
      <c r="K1656" s="75"/>
      <c r="L1656" s="76"/>
      <c r="M1656" s="77"/>
      <c r="N1656" s="78"/>
      <c r="O1656" s="78"/>
      <c r="P1656" s="77"/>
      <c r="Q1656" s="74"/>
      <c r="R1656" s="79"/>
      <c r="S1656" s="14"/>
      <c r="T1656" s="80"/>
      <c r="U1656" s="75"/>
      <c r="V1656" s="75"/>
      <c r="W1656" s="10"/>
      <c r="X1656" s="10"/>
      <c r="Y1656" s="31"/>
      <c r="Z1656" s="3"/>
      <c r="AA1656" s="1"/>
      <c r="AB1656" s="10"/>
      <c r="AC1656" s="3"/>
      <c r="AD1656" s="3"/>
      <c r="AE1656" s="3"/>
      <c r="AF1656" s="10"/>
      <c r="AG1656" s="1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33"/>
      <c r="W1657" s="29"/>
      <c r="X1657" s="29"/>
      <c r="Y1657" s="35"/>
      <c r="Z1657" s="22"/>
      <c r="AA1657" s="25"/>
      <c r="AB1657" s="29"/>
      <c r="AC1657" s="22"/>
      <c r="AD1657" s="22"/>
      <c r="AE1657" s="22"/>
      <c r="AF1657" s="29"/>
      <c r="AG1657" s="23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  <c r="EX1657" s="25"/>
    </row>
    <row r="1658" spans="1:154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33"/>
      <c r="W1658" s="10"/>
      <c r="X1658" s="10"/>
      <c r="Y1658" s="31"/>
      <c r="Z1658" s="3"/>
      <c r="AA1658" s="1"/>
      <c r="AB1658" s="10"/>
      <c r="AC1658" s="3"/>
      <c r="AD1658" s="3"/>
      <c r="AE1658" s="3"/>
      <c r="AF1658" s="10"/>
      <c r="AG1658" s="1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33"/>
      <c r="W1659" s="10"/>
      <c r="X1659" s="10"/>
      <c r="Y1659" s="31"/>
      <c r="Z1659" s="3"/>
      <c r="AA1659" s="1"/>
      <c r="AB1659" s="10"/>
      <c r="AC1659" s="3"/>
      <c r="AD1659" s="3"/>
      <c r="AE1659" s="3"/>
      <c r="AF1659" s="10"/>
      <c r="AG1659" s="1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33"/>
      <c r="W1660" s="10"/>
      <c r="X1660" s="10"/>
      <c r="Y1660" s="31"/>
      <c r="Z1660" s="3"/>
      <c r="AA1660" s="1"/>
      <c r="AB1660" s="10"/>
      <c r="AC1660" s="3"/>
      <c r="AD1660" s="3"/>
      <c r="AE1660" s="3"/>
      <c r="AF1660" s="10"/>
      <c r="AG1660" s="1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33"/>
      <c r="W1661" s="10"/>
      <c r="X1661" s="10"/>
      <c r="Y1661" s="31"/>
      <c r="Z1661" s="3"/>
      <c r="AA1661" s="1"/>
      <c r="AB1661" s="10"/>
      <c r="AC1661" s="3"/>
      <c r="AD1661" s="3"/>
      <c r="AE1661" s="3"/>
      <c r="AF1661" s="10"/>
      <c r="AG1661" s="1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33"/>
      <c r="W1662" s="10"/>
      <c r="X1662" s="10"/>
      <c r="Y1662" s="31"/>
      <c r="Z1662" s="3"/>
      <c r="AA1662" s="1"/>
      <c r="AB1662" s="10"/>
      <c r="AC1662" s="3"/>
      <c r="AD1662" s="3"/>
      <c r="AE1662" s="3"/>
      <c r="AF1662" s="10"/>
      <c r="AG1662" s="1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33"/>
      <c r="W1663" s="10"/>
      <c r="X1663" s="10"/>
      <c r="Y1663" s="31"/>
      <c r="Z1663" s="3"/>
      <c r="AA1663" s="1"/>
      <c r="AB1663" s="10"/>
      <c r="AC1663" s="3"/>
      <c r="AD1663" s="3"/>
      <c r="AE1663" s="3"/>
      <c r="AF1663" s="10"/>
      <c r="AG1663" s="1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33"/>
      <c r="W1664" s="10"/>
      <c r="X1664" s="10"/>
      <c r="Y1664" s="31"/>
      <c r="Z1664" s="3"/>
      <c r="AA1664" s="1"/>
      <c r="AB1664" s="10"/>
      <c r="AC1664" s="3"/>
      <c r="AD1664" s="3"/>
      <c r="AE1664" s="3"/>
      <c r="AF1664" s="10"/>
      <c r="AG1664" s="1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33"/>
      <c r="W1665" s="10"/>
      <c r="X1665" s="10"/>
      <c r="Y1665" s="31"/>
      <c r="Z1665" s="3"/>
      <c r="AA1665" s="1"/>
      <c r="AB1665" s="10"/>
      <c r="AC1665" s="3"/>
      <c r="AD1665" s="3"/>
      <c r="AE1665" s="3"/>
      <c r="AF1665" s="10"/>
      <c r="AG1665" s="1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33"/>
      <c r="W1666" s="10"/>
      <c r="X1666" s="10"/>
      <c r="Y1666" s="31"/>
      <c r="Z1666" s="3"/>
      <c r="AA1666" s="1"/>
      <c r="AB1666" s="10"/>
      <c r="AC1666" s="3"/>
      <c r="AD1666" s="3"/>
      <c r="AE1666" s="3"/>
      <c r="AF1666" s="10"/>
      <c r="AG1666" s="1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33"/>
      <c r="W1667" s="10"/>
      <c r="X1667" s="10"/>
      <c r="Y1667" s="31"/>
      <c r="Z1667" s="3"/>
      <c r="AA1667" s="1"/>
      <c r="AB1667" s="10"/>
      <c r="AC1667" s="3"/>
      <c r="AD1667" s="3"/>
      <c r="AE1667" s="3"/>
      <c r="AF1667" s="10"/>
      <c r="AG1667" s="1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33"/>
      <c r="W1668" s="10"/>
      <c r="X1668" s="10"/>
      <c r="Y1668" s="31"/>
      <c r="Z1668" s="3"/>
      <c r="AA1668" s="1"/>
      <c r="AB1668" s="10"/>
      <c r="AC1668" s="3"/>
      <c r="AD1668" s="3"/>
      <c r="AE1668" s="3"/>
      <c r="AF1668" s="10"/>
      <c r="AG1668" s="1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33"/>
      <c r="W1669" s="10"/>
      <c r="X1669" s="10"/>
      <c r="Y1669" s="31"/>
      <c r="Z1669" s="3"/>
      <c r="AA1669" s="1"/>
      <c r="AB1669" s="10"/>
      <c r="AC1669" s="3"/>
      <c r="AD1669" s="3"/>
      <c r="AE1669" s="3"/>
      <c r="AF1669" s="10"/>
      <c r="AG1669" s="1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33"/>
      <c r="W1670" s="10"/>
      <c r="X1670" s="10"/>
      <c r="Y1670" s="31"/>
      <c r="Z1670" s="3"/>
      <c r="AA1670" s="1"/>
      <c r="AB1670" s="10"/>
      <c r="AC1670" s="3"/>
      <c r="AD1670" s="3"/>
      <c r="AE1670" s="3"/>
      <c r="AF1670" s="10"/>
      <c r="AG1670" s="1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33"/>
      <c r="W1671" s="10"/>
      <c r="X1671" s="10"/>
      <c r="Y1671" s="31"/>
      <c r="Z1671" s="3"/>
      <c r="AA1671" s="1"/>
      <c r="AB1671" s="10"/>
      <c r="AC1671" s="3"/>
      <c r="AD1671" s="3"/>
      <c r="AE1671" s="3"/>
      <c r="AF1671" s="10"/>
      <c r="AG1671" s="1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33"/>
      <c r="W1672" s="10"/>
      <c r="X1672" s="10"/>
      <c r="Y1672" s="31"/>
      <c r="Z1672" s="3"/>
      <c r="AA1672" s="1"/>
      <c r="AB1672" s="10"/>
      <c r="AC1672" s="3"/>
      <c r="AD1672" s="3"/>
      <c r="AE1672" s="3"/>
      <c r="AF1672" s="10"/>
      <c r="AG1672" s="1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33"/>
      <c r="W1673" s="10"/>
      <c r="X1673" s="10"/>
      <c r="Y1673" s="31"/>
      <c r="Z1673" s="3"/>
      <c r="AA1673" s="1"/>
      <c r="AB1673" s="10"/>
      <c r="AC1673" s="3"/>
      <c r="AD1673" s="3"/>
      <c r="AE1673" s="3"/>
      <c r="AF1673" s="10"/>
      <c r="AG1673" s="1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33"/>
      <c r="W1674" s="10"/>
      <c r="X1674" s="10"/>
      <c r="Y1674" s="31"/>
      <c r="Z1674" s="3"/>
      <c r="AA1674" s="1"/>
      <c r="AB1674" s="10"/>
      <c r="AC1674" s="3"/>
      <c r="AD1674" s="3"/>
      <c r="AE1674" s="3"/>
      <c r="AF1674" s="10"/>
      <c r="AG1674" s="1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33"/>
      <c r="W1675" s="10"/>
      <c r="X1675" s="10"/>
      <c r="Y1675" s="31"/>
      <c r="Z1675" s="3"/>
      <c r="AA1675" s="1"/>
      <c r="AB1675" s="10"/>
      <c r="AC1675" s="3"/>
      <c r="AD1675" s="3"/>
      <c r="AE1675" s="3"/>
      <c r="AF1675" s="10"/>
      <c r="AG1675" s="1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33"/>
      <c r="W1676" s="10"/>
      <c r="X1676" s="10"/>
      <c r="Y1676" s="31"/>
      <c r="Z1676" s="3"/>
      <c r="AA1676" s="1"/>
      <c r="AB1676" s="10"/>
      <c r="AC1676" s="3"/>
      <c r="AD1676" s="3"/>
      <c r="AE1676" s="3"/>
      <c r="AF1676" s="10"/>
      <c r="AG1676" s="1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33"/>
      <c r="W1677" s="10"/>
      <c r="X1677" s="10"/>
      <c r="Y1677" s="31"/>
      <c r="Z1677" s="3"/>
      <c r="AA1677" s="1"/>
      <c r="AB1677" s="10"/>
      <c r="AC1677" s="3"/>
      <c r="AD1677" s="3"/>
      <c r="AE1677" s="3"/>
      <c r="AF1677" s="10"/>
      <c r="AG1677" s="1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33"/>
      <c r="W1678" s="10"/>
      <c r="X1678" s="10"/>
      <c r="Y1678" s="31"/>
      <c r="Z1678" s="3"/>
      <c r="AA1678" s="1"/>
      <c r="AB1678" s="10"/>
      <c r="AC1678" s="3"/>
      <c r="AD1678" s="3"/>
      <c r="AE1678" s="3"/>
      <c r="AF1678" s="10"/>
      <c r="AG1678" s="1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33"/>
      <c r="W1679" s="10"/>
      <c r="X1679" s="10"/>
      <c r="Y1679" s="31"/>
      <c r="Z1679" s="3"/>
      <c r="AA1679" s="1"/>
      <c r="AB1679" s="10"/>
      <c r="AC1679" s="3"/>
      <c r="AD1679" s="3"/>
      <c r="AE1679" s="3"/>
      <c r="AF1679" s="10"/>
      <c r="AG1679" s="1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33"/>
      <c r="W1680" s="10"/>
      <c r="X1680" s="10"/>
      <c r="Y1680" s="31"/>
      <c r="Z1680" s="3"/>
      <c r="AA1680" s="1"/>
      <c r="AB1680" s="10"/>
      <c r="AC1680" s="3"/>
      <c r="AD1680" s="3"/>
      <c r="AE1680" s="3"/>
      <c r="AF1680" s="10"/>
      <c r="AG1680" s="1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33"/>
      <c r="W1681" s="10"/>
      <c r="X1681" s="10"/>
      <c r="Y1681" s="31"/>
      <c r="Z1681" s="3"/>
      <c r="AA1681" s="1"/>
      <c r="AB1681" s="10"/>
      <c r="AC1681" s="3"/>
      <c r="AD1681" s="3"/>
      <c r="AE1681" s="3"/>
      <c r="AF1681" s="10"/>
      <c r="AG1681" s="1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33"/>
      <c r="W1682" s="10"/>
      <c r="X1682" s="10"/>
      <c r="Y1682" s="31"/>
      <c r="Z1682" s="3"/>
      <c r="AA1682" s="1"/>
      <c r="AB1682" s="10"/>
      <c r="AC1682" s="3"/>
      <c r="AD1682" s="3"/>
      <c r="AE1682" s="3"/>
      <c r="AF1682" s="10"/>
      <c r="AG1682" s="1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33"/>
      <c r="W1683" s="10"/>
      <c r="X1683" s="10"/>
      <c r="Y1683" s="31"/>
      <c r="Z1683" s="3"/>
      <c r="AA1683" s="1"/>
      <c r="AB1683" s="10"/>
      <c r="AC1683" s="3"/>
      <c r="AD1683" s="3"/>
      <c r="AE1683" s="3"/>
      <c r="AF1683" s="10"/>
      <c r="AG1683" s="1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33"/>
      <c r="W1684" s="10"/>
      <c r="X1684" s="10"/>
      <c r="Y1684" s="31"/>
      <c r="Z1684" s="3"/>
      <c r="AA1684" s="1"/>
      <c r="AB1684" s="10"/>
      <c r="AC1684" s="3"/>
      <c r="AD1684" s="3"/>
      <c r="AE1684" s="3"/>
      <c r="AF1684" s="10"/>
      <c r="AG1684" s="1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33"/>
      <c r="W1685" s="10"/>
      <c r="X1685" s="10"/>
      <c r="Y1685" s="31"/>
      <c r="Z1685" s="3"/>
      <c r="AA1685" s="1"/>
      <c r="AB1685" s="10"/>
      <c r="AC1685" s="3"/>
      <c r="AD1685" s="3"/>
      <c r="AE1685" s="3"/>
      <c r="AF1685" s="10"/>
      <c r="AG1685" s="1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33"/>
      <c r="W1686" s="10"/>
      <c r="X1686" s="10"/>
      <c r="Y1686" s="31"/>
      <c r="Z1686" s="3"/>
      <c r="AA1686" s="1"/>
      <c r="AB1686" s="10"/>
      <c r="AC1686" s="3"/>
      <c r="AD1686" s="3"/>
      <c r="AE1686" s="3"/>
      <c r="AF1686" s="10"/>
      <c r="AG1686" s="1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33"/>
      <c r="W1687" s="10"/>
      <c r="X1687" s="10"/>
      <c r="Y1687" s="31"/>
      <c r="Z1687" s="3"/>
      <c r="AA1687" s="1"/>
      <c r="AB1687" s="10"/>
      <c r="AC1687" s="3"/>
      <c r="AD1687" s="3"/>
      <c r="AE1687" s="3"/>
      <c r="AF1687" s="10"/>
      <c r="AG1687" s="1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33"/>
      <c r="W1688" s="10"/>
      <c r="X1688" s="10"/>
      <c r="Y1688" s="31"/>
      <c r="Z1688" s="3"/>
      <c r="AA1688" s="1"/>
      <c r="AB1688" s="10"/>
      <c r="AC1688" s="3"/>
      <c r="AD1688" s="3"/>
      <c r="AE1688" s="3"/>
      <c r="AF1688" s="10"/>
      <c r="AG1688" s="1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33"/>
      <c r="W1689" s="10"/>
      <c r="X1689" s="10"/>
      <c r="Y1689" s="31"/>
      <c r="Z1689" s="3"/>
      <c r="AA1689" s="1"/>
      <c r="AB1689" s="10"/>
      <c r="AC1689" s="3"/>
      <c r="AD1689" s="3"/>
      <c r="AE1689" s="3"/>
      <c r="AF1689" s="10"/>
      <c r="AG1689" s="1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33"/>
      <c r="W1690" s="10"/>
      <c r="X1690" s="10"/>
      <c r="Y1690" s="31"/>
      <c r="Z1690" s="3"/>
      <c r="AA1690" s="1"/>
      <c r="AB1690" s="10"/>
      <c r="AC1690" s="3"/>
      <c r="AD1690" s="3"/>
      <c r="AE1690" s="3"/>
      <c r="AF1690" s="10"/>
      <c r="AG1690" s="1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33"/>
      <c r="W1691" s="10"/>
      <c r="X1691" s="10"/>
      <c r="Y1691" s="31"/>
      <c r="Z1691" s="3"/>
      <c r="AA1691" s="1"/>
      <c r="AB1691" s="10"/>
      <c r="AC1691" s="3"/>
      <c r="AD1691" s="3"/>
      <c r="AE1691" s="3"/>
      <c r="AF1691" s="10"/>
      <c r="AG1691" s="1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33"/>
      <c r="W1692" s="10"/>
      <c r="X1692" s="10"/>
      <c r="Y1692" s="31"/>
      <c r="Z1692" s="3"/>
      <c r="AA1692" s="1"/>
      <c r="AB1692" s="10"/>
      <c r="AC1692" s="3"/>
      <c r="AD1692" s="3"/>
      <c r="AE1692" s="3"/>
      <c r="AF1692" s="10"/>
      <c r="AG1692" s="1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33"/>
      <c r="W1693" s="10"/>
      <c r="X1693" s="10"/>
      <c r="Y1693" s="31"/>
      <c r="Z1693" s="3"/>
      <c r="AA1693" s="1"/>
      <c r="AB1693" s="10"/>
      <c r="AC1693" s="3"/>
      <c r="AD1693" s="3"/>
      <c r="AE1693" s="3"/>
      <c r="AF1693" s="10"/>
      <c r="AG1693" s="1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33"/>
      <c r="W1694" s="10"/>
      <c r="X1694" s="10"/>
      <c r="Y1694" s="31"/>
      <c r="Z1694" s="3"/>
      <c r="AA1694" s="1"/>
      <c r="AB1694" s="10"/>
      <c r="AC1694" s="3"/>
      <c r="AD1694" s="3"/>
      <c r="AE1694" s="3"/>
      <c r="AF1694" s="10"/>
      <c r="AG1694" s="1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33"/>
      <c r="W1695" s="10"/>
      <c r="X1695" s="10"/>
      <c r="Y1695" s="31"/>
      <c r="Z1695" s="3"/>
      <c r="AA1695" s="1"/>
      <c r="AB1695" s="10"/>
      <c r="AC1695" s="3"/>
      <c r="AD1695" s="3"/>
      <c r="AE1695" s="3"/>
      <c r="AF1695" s="10"/>
      <c r="AG1695" s="1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33"/>
      <c r="W1696" s="10"/>
      <c r="X1696" s="10"/>
      <c r="Y1696" s="31"/>
      <c r="Z1696" s="3"/>
      <c r="AA1696" s="1"/>
      <c r="AB1696" s="10"/>
      <c r="AC1696" s="3"/>
      <c r="AD1696" s="3"/>
      <c r="AE1696" s="3"/>
      <c r="AF1696" s="10"/>
      <c r="AG1696" s="1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33"/>
      <c r="W1697" s="10"/>
      <c r="X1697" s="10"/>
      <c r="Y1697" s="31"/>
      <c r="Z1697" s="3"/>
      <c r="AA1697" s="1"/>
      <c r="AB1697" s="10"/>
      <c r="AC1697" s="3"/>
      <c r="AD1697" s="3"/>
      <c r="AE1697" s="3"/>
      <c r="AF1697" s="10"/>
      <c r="AG1697" s="1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33"/>
      <c r="W1698" s="10"/>
      <c r="X1698" s="10"/>
      <c r="Y1698" s="31"/>
      <c r="Z1698" s="3"/>
      <c r="AA1698" s="1"/>
      <c r="AB1698" s="10"/>
      <c r="AC1698" s="3"/>
      <c r="AD1698" s="3"/>
      <c r="AE1698" s="3"/>
      <c r="AF1698" s="10"/>
      <c r="AG1698" s="1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33"/>
      <c r="W1699" s="10"/>
      <c r="X1699" s="10"/>
      <c r="Y1699" s="31"/>
      <c r="Z1699" s="3"/>
      <c r="AA1699" s="1"/>
      <c r="AB1699" s="10"/>
      <c r="AC1699" s="3"/>
      <c r="AD1699" s="3"/>
      <c r="AE1699" s="3"/>
      <c r="AF1699" s="10"/>
      <c r="AG1699" s="1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33"/>
      <c r="W1700" s="10"/>
      <c r="X1700" s="10"/>
      <c r="Y1700" s="31"/>
      <c r="Z1700" s="3"/>
      <c r="AA1700" s="1"/>
      <c r="AB1700" s="10"/>
      <c r="AC1700" s="3"/>
      <c r="AD1700" s="3"/>
      <c r="AE1700" s="3"/>
      <c r="AF1700" s="10"/>
      <c r="AG1700" s="1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33"/>
      <c r="W1701" s="10"/>
      <c r="X1701" s="10"/>
      <c r="Y1701" s="31"/>
      <c r="Z1701" s="3"/>
      <c r="AA1701" s="1"/>
      <c r="AB1701" s="10"/>
      <c r="AC1701" s="3"/>
      <c r="AD1701" s="3"/>
      <c r="AE1701" s="3"/>
      <c r="AF1701" s="10"/>
      <c r="AG1701" s="1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33"/>
      <c r="W1702" s="10"/>
      <c r="X1702" s="10"/>
      <c r="Y1702" s="31"/>
      <c r="Z1702" s="3"/>
      <c r="AA1702" s="1"/>
      <c r="AB1702" s="10"/>
      <c r="AC1702" s="3"/>
      <c r="AD1702" s="3"/>
      <c r="AE1702" s="3"/>
      <c r="AF1702" s="10"/>
      <c r="AG1702" s="1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33"/>
      <c r="W1703" s="10"/>
      <c r="X1703" s="10"/>
      <c r="Y1703" s="31"/>
      <c r="Z1703" s="3"/>
      <c r="AA1703" s="1"/>
      <c r="AB1703" s="10"/>
      <c r="AC1703" s="3"/>
      <c r="AD1703" s="3"/>
      <c r="AE1703" s="3"/>
      <c r="AF1703" s="10"/>
      <c r="AG1703" s="1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33"/>
      <c r="W1704" s="10"/>
      <c r="X1704" s="10"/>
      <c r="Y1704" s="31"/>
      <c r="Z1704" s="3"/>
      <c r="AA1704" s="1"/>
      <c r="AB1704" s="10"/>
      <c r="AC1704" s="3"/>
      <c r="AD1704" s="3"/>
      <c r="AE1704" s="3"/>
      <c r="AF1704" s="10"/>
      <c r="AG1704" s="1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33"/>
      <c r="W1705" s="10"/>
      <c r="X1705" s="10"/>
      <c r="Y1705" s="31"/>
      <c r="Z1705" s="3"/>
      <c r="AA1705" s="1"/>
      <c r="AB1705" s="10"/>
      <c r="AC1705" s="3"/>
      <c r="AD1705" s="3"/>
      <c r="AE1705" s="3"/>
      <c r="AF1705" s="10"/>
      <c r="AG1705" s="1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33"/>
      <c r="W1706" s="10"/>
      <c r="X1706" s="10"/>
      <c r="Y1706" s="31"/>
      <c r="Z1706" s="3"/>
      <c r="AA1706" s="1"/>
      <c r="AB1706" s="10"/>
      <c r="AC1706" s="3"/>
      <c r="AD1706" s="3"/>
      <c r="AE1706" s="3"/>
      <c r="AF1706" s="10"/>
      <c r="AG1706" s="1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33"/>
      <c r="W1707" s="10"/>
      <c r="X1707" s="10"/>
      <c r="Y1707" s="31"/>
      <c r="Z1707" s="3"/>
      <c r="AA1707" s="1"/>
      <c r="AB1707" s="10"/>
      <c r="AC1707" s="3"/>
      <c r="AD1707" s="3"/>
      <c r="AE1707" s="3"/>
      <c r="AF1707" s="10"/>
      <c r="AG1707" s="1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33"/>
      <c r="W1708" s="10"/>
      <c r="X1708" s="10"/>
      <c r="Y1708" s="31"/>
      <c r="Z1708" s="3"/>
      <c r="AA1708" s="1"/>
      <c r="AB1708" s="10"/>
      <c r="AC1708" s="3"/>
      <c r="AD1708" s="3"/>
      <c r="AE1708" s="3"/>
      <c r="AF1708" s="10"/>
      <c r="AG1708" s="1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33"/>
      <c r="W1709" s="10"/>
      <c r="X1709" s="10"/>
      <c r="Y1709" s="31"/>
      <c r="Z1709" s="3"/>
      <c r="AA1709" s="1"/>
      <c r="AB1709" s="10"/>
      <c r="AC1709" s="3"/>
      <c r="AD1709" s="3"/>
      <c r="AE1709" s="3"/>
      <c r="AF1709" s="10"/>
      <c r="AG1709" s="1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33"/>
      <c r="W1710" s="10"/>
      <c r="X1710" s="10"/>
      <c r="Y1710" s="31"/>
      <c r="Z1710" s="3"/>
      <c r="AA1710" s="1"/>
      <c r="AB1710" s="10"/>
      <c r="AC1710" s="3"/>
      <c r="AD1710" s="3"/>
      <c r="AE1710" s="3"/>
      <c r="AF1710" s="10"/>
      <c r="AG1710" s="1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33"/>
      <c r="W1711" s="10"/>
      <c r="X1711" s="10"/>
      <c r="Y1711" s="31"/>
      <c r="Z1711" s="3"/>
      <c r="AA1711" s="1"/>
      <c r="AB1711" s="10"/>
      <c r="AC1711" s="3"/>
      <c r="AD1711" s="3"/>
      <c r="AE1711" s="3"/>
      <c r="AF1711" s="10"/>
      <c r="AG1711" s="1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33"/>
      <c r="W1712" s="10"/>
      <c r="X1712" s="10"/>
      <c r="Y1712" s="31"/>
      <c r="Z1712" s="3"/>
      <c r="AA1712" s="1"/>
      <c r="AB1712" s="10"/>
      <c r="AC1712" s="3"/>
      <c r="AD1712" s="3"/>
      <c r="AE1712" s="3"/>
      <c r="AF1712" s="10"/>
      <c r="AG1712" s="1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33"/>
      <c r="W1713" s="10"/>
      <c r="X1713" s="10"/>
      <c r="Y1713" s="31"/>
      <c r="Z1713" s="3"/>
      <c r="AA1713" s="1"/>
      <c r="AB1713" s="10"/>
      <c r="AC1713" s="3"/>
      <c r="AD1713" s="3"/>
      <c r="AE1713" s="3"/>
      <c r="AF1713" s="10"/>
      <c r="AG1713" s="1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33"/>
      <c r="W1714" s="10"/>
      <c r="X1714" s="10"/>
      <c r="Y1714" s="31"/>
      <c r="Z1714" s="3"/>
      <c r="AA1714" s="1"/>
      <c r="AB1714" s="10"/>
      <c r="AC1714" s="3"/>
      <c r="AD1714" s="3"/>
      <c r="AE1714" s="3"/>
      <c r="AF1714" s="10"/>
      <c r="AG1714" s="1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33"/>
      <c r="W1715" s="10"/>
      <c r="X1715" s="10"/>
      <c r="Y1715" s="31"/>
      <c r="Z1715" s="3"/>
      <c r="AA1715" s="1"/>
      <c r="AB1715" s="10"/>
      <c r="AC1715" s="3"/>
      <c r="AD1715" s="3"/>
      <c r="AE1715" s="3"/>
      <c r="AF1715" s="10"/>
      <c r="AG1715" s="1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33"/>
      <c r="W1716" s="10"/>
      <c r="X1716" s="10"/>
      <c r="Y1716" s="31"/>
      <c r="Z1716" s="3"/>
      <c r="AA1716" s="1"/>
      <c r="AB1716" s="10"/>
      <c r="AC1716" s="3"/>
      <c r="AD1716" s="3"/>
      <c r="AE1716" s="3"/>
      <c r="AF1716" s="10"/>
      <c r="AG1716" s="1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33"/>
      <c r="W1717" s="10"/>
      <c r="X1717" s="10"/>
      <c r="Y1717" s="31"/>
      <c r="Z1717" s="3"/>
      <c r="AA1717" s="1"/>
      <c r="AB1717" s="10"/>
      <c r="AC1717" s="3"/>
      <c r="AD1717" s="3"/>
      <c r="AE1717" s="3"/>
      <c r="AF1717" s="10"/>
      <c r="AG1717" s="1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33"/>
      <c r="W1718" s="10"/>
      <c r="X1718" s="10"/>
      <c r="Y1718" s="31"/>
      <c r="Z1718" s="3"/>
      <c r="AA1718" s="1"/>
      <c r="AB1718" s="10"/>
      <c r="AC1718" s="3"/>
      <c r="AD1718" s="3"/>
      <c r="AE1718" s="3"/>
      <c r="AF1718" s="10"/>
      <c r="AG1718" s="1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33"/>
      <c r="W1719" s="10"/>
      <c r="X1719" s="10"/>
      <c r="Y1719" s="31"/>
      <c r="Z1719" s="3"/>
      <c r="AA1719" s="1"/>
      <c r="AB1719" s="10"/>
      <c r="AC1719" s="3"/>
      <c r="AD1719" s="3"/>
      <c r="AE1719" s="3"/>
      <c r="AF1719" s="10"/>
      <c r="AG1719" s="1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33"/>
      <c r="W1720" s="10"/>
      <c r="X1720" s="10"/>
      <c r="Y1720" s="31"/>
      <c r="Z1720" s="3"/>
      <c r="AA1720" s="1"/>
      <c r="AB1720" s="10"/>
      <c r="AC1720" s="3"/>
      <c r="AD1720" s="3"/>
      <c r="AE1720" s="3"/>
      <c r="AF1720" s="10"/>
      <c r="AG1720" s="1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33"/>
      <c r="W1721" s="10"/>
      <c r="X1721" s="10"/>
      <c r="Y1721" s="31"/>
      <c r="Z1721" s="3"/>
      <c r="AA1721" s="1"/>
      <c r="AB1721" s="10"/>
      <c r="AC1721" s="3"/>
      <c r="AD1721" s="3"/>
      <c r="AE1721" s="3"/>
      <c r="AF1721" s="10"/>
      <c r="AG1721" s="1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33"/>
      <c r="W1722" s="10"/>
      <c r="X1722" s="10"/>
      <c r="Y1722" s="31"/>
      <c r="Z1722" s="3"/>
      <c r="AA1722" s="1"/>
      <c r="AB1722" s="10"/>
      <c r="AC1722" s="3"/>
      <c r="AD1722" s="3"/>
      <c r="AE1722" s="3"/>
      <c r="AF1722" s="10"/>
      <c r="AG1722" s="1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33"/>
      <c r="W1723" s="10"/>
      <c r="X1723" s="10"/>
      <c r="Y1723" s="31"/>
      <c r="Z1723" s="3"/>
      <c r="AA1723" s="1"/>
      <c r="AB1723" s="10"/>
      <c r="AC1723" s="3"/>
      <c r="AD1723" s="3"/>
      <c r="AE1723" s="3"/>
      <c r="AF1723" s="10"/>
      <c r="AG1723" s="1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33"/>
      <c r="W1724" s="10"/>
      <c r="X1724" s="10"/>
      <c r="Y1724" s="31"/>
      <c r="Z1724" s="3"/>
      <c r="AA1724" s="1"/>
      <c r="AB1724" s="10"/>
      <c r="AC1724" s="3"/>
      <c r="AD1724" s="3"/>
      <c r="AE1724" s="3"/>
      <c r="AF1724" s="10"/>
      <c r="AG1724" s="1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33"/>
      <c r="W1725" s="10"/>
      <c r="X1725" s="10"/>
      <c r="Y1725" s="31"/>
      <c r="Z1725" s="3"/>
      <c r="AA1725" s="1"/>
      <c r="AB1725" s="10"/>
      <c r="AC1725" s="3"/>
      <c r="AD1725" s="3"/>
      <c r="AE1725" s="3"/>
      <c r="AF1725" s="10"/>
      <c r="AG1725" s="1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33"/>
      <c r="W1726" s="10"/>
      <c r="X1726" s="10"/>
      <c r="Y1726" s="31"/>
      <c r="Z1726" s="3"/>
      <c r="AA1726" s="1"/>
      <c r="AB1726" s="10"/>
      <c r="AC1726" s="3"/>
      <c r="AD1726" s="3"/>
      <c r="AE1726" s="3"/>
      <c r="AF1726" s="10"/>
      <c r="AG1726" s="1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33"/>
      <c r="W1727" s="10"/>
      <c r="X1727" s="10"/>
      <c r="Y1727" s="31"/>
      <c r="Z1727" s="3"/>
      <c r="AA1727" s="1"/>
      <c r="AB1727" s="10"/>
      <c r="AC1727" s="3"/>
      <c r="AD1727" s="3"/>
      <c r="AE1727" s="3"/>
      <c r="AF1727" s="10"/>
      <c r="AG1727" s="1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33"/>
      <c r="W1728" s="10"/>
      <c r="X1728" s="10"/>
      <c r="Y1728" s="31"/>
      <c r="Z1728" s="3"/>
      <c r="AA1728" s="1"/>
      <c r="AB1728" s="10"/>
      <c r="AC1728" s="3"/>
      <c r="AD1728" s="3"/>
      <c r="AE1728" s="3"/>
      <c r="AF1728" s="10"/>
      <c r="AG1728" s="1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33"/>
      <c r="W1729" s="10"/>
      <c r="X1729" s="10"/>
      <c r="Y1729" s="31"/>
      <c r="Z1729" s="3"/>
      <c r="AA1729" s="1"/>
      <c r="AB1729" s="10"/>
      <c r="AC1729" s="3"/>
      <c r="AD1729" s="3"/>
      <c r="AE1729" s="3"/>
      <c r="AF1729" s="10"/>
      <c r="AG1729" s="1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33"/>
      <c r="W1730" s="10"/>
      <c r="X1730" s="10"/>
      <c r="Y1730" s="31"/>
      <c r="Z1730" s="3"/>
      <c r="AA1730" s="1"/>
      <c r="AB1730" s="10"/>
      <c r="AC1730" s="3"/>
      <c r="AD1730" s="3"/>
      <c r="AE1730" s="3"/>
      <c r="AF1730" s="10"/>
      <c r="AG1730" s="1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33"/>
      <c r="W1731" s="10"/>
      <c r="X1731" s="10"/>
      <c r="Y1731" s="31"/>
      <c r="Z1731" s="3"/>
      <c r="AA1731" s="1"/>
      <c r="AB1731" s="10"/>
      <c r="AC1731" s="3"/>
      <c r="AD1731" s="3"/>
      <c r="AE1731" s="3"/>
      <c r="AF1731" s="10"/>
      <c r="AG1731" s="1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33"/>
      <c r="W1732" s="10"/>
      <c r="X1732" s="10"/>
      <c r="Y1732" s="31"/>
      <c r="Z1732" s="3"/>
      <c r="AA1732" s="1"/>
      <c r="AB1732" s="10"/>
      <c r="AC1732" s="3"/>
      <c r="AD1732" s="3"/>
      <c r="AE1732" s="3"/>
      <c r="AF1732" s="10"/>
      <c r="AG1732" s="1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33"/>
      <c r="W1733" s="10"/>
      <c r="X1733" s="10"/>
      <c r="Y1733" s="31"/>
      <c r="Z1733" s="3"/>
      <c r="AA1733" s="1"/>
      <c r="AB1733" s="10"/>
      <c r="AC1733" s="3"/>
      <c r="AD1733" s="3"/>
      <c r="AE1733" s="3"/>
      <c r="AF1733" s="10"/>
      <c r="AG1733" s="1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33"/>
      <c r="W1734" s="10"/>
      <c r="X1734" s="10"/>
      <c r="Y1734" s="31"/>
      <c r="Z1734" s="3"/>
      <c r="AA1734" s="1"/>
      <c r="AB1734" s="10"/>
      <c r="AC1734" s="3"/>
      <c r="AD1734" s="3"/>
      <c r="AE1734" s="3"/>
      <c r="AF1734" s="10"/>
      <c r="AG1734" s="1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33"/>
      <c r="W1735" s="10"/>
      <c r="X1735" s="10"/>
      <c r="Y1735" s="31"/>
      <c r="Z1735" s="3"/>
      <c r="AA1735" s="1"/>
      <c r="AB1735" s="10"/>
      <c r="AC1735" s="3"/>
      <c r="AD1735" s="3"/>
      <c r="AE1735" s="3"/>
      <c r="AF1735" s="10"/>
      <c r="AG1735" s="1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33"/>
      <c r="W1736" s="10"/>
      <c r="X1736" s="10"/>
      <c r="Y1736" s="31"/>
      <c r="Z1736" s="3"/>
      <c r="AA1736" s="1"/>
      <c r="AB1736" s="10"/>
      <c r="AC1736" s="3"/>
      <c r="AD1736" s="3"/>
      <c r="AE1736" s="3"/>
      <c r="AF1736" s="10"/>
      <c r="AG1736" s="1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33"/>
      <c r="W1737" s="10"/>
      <c r="X1737" s="10"/>
      <c r="Y1737" s="31"/>
      <c r="Z1737" s="3"/>
      <c r="AA1737" s="1"/>
      <c r="AB1737" s="10"/>
      <c r="AC1737" s="3"/>
      <c r="AD1737" s="3"/>
      <c r="AE1737" s="3"/>
      <c r="AF1737" s="10"/>
      <c r="AG1737" s="1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33"/>
      <c r="W1738" s="10"/>
      <c r="X1738" s="10"/>
      <c r="Y1738" s="31"/>
      <c r="Z1738" s="3"/>
      <c r="AA1738" s="1"/>
      <c r="AB1738" s="10"/>
      <c r="AC1738" s="3"/>
      <c r="AD1738" s="3"/>
      <c r="AE1738" s="3"/>
      <c r="AF1738" s="10"/>
      <c r="AG1738" s="1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33"/>
      <c r="W1739" s="10"/>
      <c r="X1739" s="10"/>
      <c r="Y1739" s="31"/>
      <c r="Z1739" s="3"/>
      <c r="AA1739" s="1"/>
      <c r="AB1739" s="10"/>
      <c r="AC1739" s="3"/>
      <c r="AD1739" s="3"/>
      <c r="AE1739" s="3"/>
      <c r="AF1739" s="10"/>
      <c r="AG1739" s="1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33"/>
      <c r="W1740" s="10"/>
      <c r="X1740" s="10"/>
      <c r="Y1740" s="31"/>
      <c r="Z1740" s="3"/>
      <c r="AA1740" s="1"/>
      <c r="AB1740" s="10"/>
      <c r="AC1740" s="3"/>
      <c r="AD1740" s="3"/>
      <c r="AE1740" s="3"/>
      <c r="AF1740" s="10"/>
      <c r="AG1740" s="1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33"/>
      <c r="W1741" s="10"/>
      <c r="X1741" s="10"/>
      <c r="Y1741" s="31"/>
      <c r="Z1741" s="3"/>
      <c r="AA1741" s="1"/>
      <c r="AB1741" s="10"/>
      <c r="AC1741" s="3"/>
      <c r="AD1741" s="3"/>
      <c r="AE1741" s="3"/>
      <c r="AF1741" s="10"/>
      <c r="AG1741" s="1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33"/>
      <c r="W1742" s="10"/>
      <c r="X1742" s="10"/>
      <c r="Y1742" s="31"/>
      <c r="Z1742" s="3"/>
      <c r="AA1742" s="1"/>
      <c r="AB1742" s="10"/>
      <c r="AC1742" s="3"/>
      <c r="AD1742" s="3"/>
      <c r="AE1742" s="3"/>
      <c r="AF1742" s="10"/>
      <c r="AG1742" s="1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33"/>
      <c r="W1743" s="10"/>
      <c r="X1743" s="10"/>
      <c r="Y1743" s="31"/>
      <c r="Z1743" s="3"/>
      <c r="AA1743" s="1"/>
      <c r="AB1743" s="10"/>
      <c r="AC1743" s="3"/>
      <c r="AD1743" s="3"/>
      <c r="AE1743" s="3"/>
      <c r="AF1743" s="10"/>
      <c r="AG1743" s="1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33"/>
      <c r="W1744" s="10"/>
      <c r="X1744" s="10"/>
      <c r="Y1744" s="31"/>
      <c r="Z1744" s="3"/>
      <c r="AA1744" s="1"/>
      <c r="AB1744" s="10"/>
      <c r="AC1744" s="3"/>
      <c r="AD1744" s="3"/>
      <c r="AE1744" s="3"/>
      <c r="AF1744" s="10"/>
      <c r="AG1744" s="1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33"/>
      <c r="W1745" s="10"/>
      <c r="X1745" s="10"/>
      <c r="Y1745" s="31"/>
      <c r="Z1745" s="3"/>
      <c r="AA1745" s="1"/>
      <c r="AB1745" s="10"/>
      <c r="AC1745" s="3"/>
      <c r="AD1745" s="3"/>
      <c r="AE1745" s="3"/>
      <c r="AF1745" s="10"/>
      <c r="AG1745" s="1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33"/>
      <c r="W1746" s="10"/>
      <c r="X1746" s="10"/>
      <c r="Y1746" s="31"/>
      <c r="Z1746" s="3"/>
      <c r="AA1746" s="1"/>
      <c r="AB1746" s="10"/>
      <c r="AC1746" s="3"/>
      <c r="AD1746" s="3"/>
      <c r="AE1746" s="3"/>
      <c r="AF1746" s="10"/>
      <c r="AG1746" s="1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33"/>
      <c r="W1747" s="10"/>
      <c r="X1747" s="10"/>
      <c r="Y1747" s="31"/>
      <c r="Z1747" s="3"/>
      <c r="AA1747" s="1"/>
      <c r="AB1747" s="10"/>
      <c r="AC1747" s="3"/>
      <c r="AD1747" s="3"/>
      <c r="AE1747" s="3"/>
      <c r="AF1747" s="10"/>
      <c r="AG1747" s="1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33"/>
      <c r="W1748" s="10"/>
      <c r="X1748" s="10"/>
      <c r="Y1748" s="31"/>
      <c r="Z1748" s="3"/>
      <c r="AA1748" s="1"/>
      <c r="AB1748" s="10"/>
      <c r="AC1748" s="3"/>
      <c r="AD1748" s="3"/>
      <c r="AE1748" s="3"/>
      <c r="AF1748" s="10"/>
      <c r="AG1748" s="1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33"/>
      <c r="W1749" s="10"/>
      <c r="X1749" s="10"/>
      <c r="Y1749" s="31"/>
      <c r="Z1749" s="3"/>
      <c r="AA1749" s="1"/>
      <c r="AB1749" s="10"/>
      <c r="AC1749" s="3"/>
      <c r="AD1749" s="3"/>
      <c r="AE1749" s="3"/>
      <c r="AF1749" s="10"/>
      <c r="AG1749" s="1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33"/>
      <c r="W1750" s="10"/>
      <c r="X1750" s="10"/>
      <c r="Y1750" s="31"/>
      <c r="Z1750" s="3"/>
      <c r="AA1750" s="1"/>
      <c r="AB1750" s="10"/>
      <c r="AC1750" s="3"/>
      <c r="AD1750" s="3"/>
      <c r="AE1750" s="3"/>
      <c r="AF1750" s="10"/>
      <c r="AG1750" s="1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33"/>
      <c r="W1751" s="10"/>
      <c r="X1751" s="10"/>
      <c r="Y1751" s="31"/>
      <c r="Z1751" s="3"/>
      <c r="AA1751" s="1"/>
      <c r="AB1751" s="10"/>
      <c r="AC1751" s="3"/>
      <c r="AD1751" s="3"/>
      <c r="AE1751" s="3"/>
      <c r="AF1751" s="10"/>
      <c r="AG1751" s="1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33"/>
      <c r="W1752" s="10"/>
      <c r="X1752" s="10"/>
      <c r="Y1752" s="31"/>
      <c r="Z1752" s="3"/>
      <c r="AA1752" s="1"/>
      <c r="AB1752" s="10"/>
      <c r="AC1752" s="3"/>
      <c r="AD1752" s="3"/>
      <c r="AE1752" s="3"/>
      <c r="AF1752" s="10"/>
      <c r="AG1752" s="1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33"/>
      <c r="W1753" s="10"/>
      <c r="X1753" s="10"/>
      <c r="Y1753" s="31"/>
      <c r="Z1753" s="3"/>
      <c r="AA1753" s="1"/>
      <c r="AB1753" s="10"/>
      <c r="AC1753" s="3"/>
      <c r="AD1753" s="3"/>
      <c r="AE1753" s="3"/>
      <c r="AF1753" s="10"/>
      <c r="AG1753" s="1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33"/>
      <c r="W1754" s="10"/>
      <c r="X1754" s="10"/>
      <c r="Y1754" s="31"/>
      <c r="Z1754" s="3"/>
      <c r="AA1754" s="1"/>
      <c r="AB1754" s="10"/>
      <c r="AC1754" s="3"/>
      <c r="AD1754" s="3"/>
      <c r="AE1754" s="3"/>
      <c r="AF1754" s="10"/>
      <c r="AG1754" s="1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33"/>
      <c r="W1755" s="10"/>
      <c r="X1755" s="10"/>
      <c r="Y1755" s="31"/>
      <c r="Z1755" s="3"/>
      <c r="AA1755" s="1"/>
      <c r="AB1755" s="10"/>
      <c r="AC1755" s="3"/>
      <c r="AD1755" s="3"/>
      <c r="AE1755" s="3"/>
      <c r="AF1755" s="10"/>
      <c r="AG1755" s="1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33"/>
      <c r="W1756" s="10"/>
      <c r="X1756" s="10"/>
      <c r="Y1756" s="31"/>
      <c r="Z1756" s="3"/>
      <c r="AA1756" s="1"/>
      <c r="AB1756" s="10"/>
      <c r="AC1756" s="3"/>
      <c r="AD1756" s="3"/>
      <c r="AE1756" s="3"/>
      <c r="AF1756" s="10"/>
      <c r="AG1756" s="1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33"/>
      <c r="W1757" s="10"/>
      <c r="X1757" s="10"/>
      <c r="Y1757" s="31"/>
      <c r="Z1757" s="3"/>
      <c r="AA1757" s="1"/>
      <c r="AB1757" s="10"/>
      <c r="AC1757" s="3"/>
      <c r="AD1757" s="3"/>
      <c r="AE1757" s="3"/>
      <c r="AF1757" s="10"/>
      <c r="AG1757" s="1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33"/>
      <c r="W1758" s="10"/>
      <c r="X1758" s="10"/>
      <c r="Y1758" s="31"/>
      <c r="Z1758" s="3"/>
      <c r="AA1758" s="1"/>
      <c r="AB1758" s="10"/>
      <c r="AC1758" s="3"/>
      <c r="AD1758" s="3"/>
      <c r="AE1758" s="3"/>
      <c r="AF1758" s="10"/>
      <c r="AG1758" s="1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33"/>
      <c r="W1759" s="10"/>
      <c r="X1759" s="10"/>
      <c r="Y1759" s="31"/>
      <c r="Z1759" s="3"/>
      <c r="AA1759" s="1"/>
      <c r="AB1759" s="10"/>
      <c r="AC1759" s="3"/>
      <c r="AD1759" s="3"/>
      <c r="AE1759" s="3"/>
      <c r="AF1759" s="10"/>
      <c r="AG1759" s="1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33"/>
      <c r="W1760" s="10"/>
      <c r="X1760" s="10"/>
      <c r="Y1760" s="31"/>
      <c r="Z1760" s="3"/>
      <c r="AA1760" s="1"/>
      <c r="AB1760" s="10"/>
      <c r="AC1760" s="3"/>
      <c r="AD1760" s="3"/>
      <c r="AE1760" s="3"/>
      <c r="AF1760" s="10"/>
      <c r="AG1760" s="1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33"/>
      <c r="W1761" s="10"/>
      <c r="X1761" s="10"/>
      <c r="Y1761" s="31"/>
      <c r="Z1761" s="3"/>
      <c r="AA1761" s="1"/>
      <c r="AB1761" s="10"/>
      <c r="AC1761" s="3"/>
      <c r="AD1761" s="3"/>
      <c r="AE1761" s="3"/>
      <c r="AF1761" s="10"/>
      <c r="AG1761" s="1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33"/>
      <c r="W1762" s="10"/>
      <c r="X1762" s="10"/>
      <c r="Y1762" s="31"/>
      <c r="Z1762" s="3"/>
      <c r="AA1762" s="1"/>
      <c r="AB1762" s="10"/>
      <c r="AC1762" s="3"/>
      <c r="AD1762" s="3"/>
      <c r="AE1762" s="3"/>
      <c r="AF1762" s="10"/>
      <c r="AG1762" s="1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33"/>
      <c r="W1763" s="10"/>
      <c r="X1763" s="10"/>
      <c r="Y1763" s="31"/>
      <c r="Z1763" s="3"/>
      <c r="AA1763" s="1"/>
      <c r="AB1763" s="10"/>
      <c r="AC1763" s="3"/>
      <c r="AD1763" s="3"/>
      <c r="AE1763" s="3"/>
      <c r="AF1763" s="10"/>
      <c r="AG1763" s="1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33"/>
      <c r="W1764" s="10"/>
      <c r="X1764" s="10"/>
      <c r="Y1764" s="31"/>
      <c r="Z1764" s="3"/>
      <c r="AA1764" s="1"/>
      <c r="AB1764" s="10"/>
      <c r="AC1764" s="3"/>
      <c r="AD1764" s="3"/>
      <c r="AE1764" s="3"/>
      <c r="AF1764" s="10"/>
      <c r="AG1764" s="1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33"/>
      <c r="W1765" s="10"/>
      <c r="X1765" s="10"/>
      <c r="Y1765" s="31"/>
      <c r="Z1765" s="3"/>
      <c r="AA1765" s="1"/>
      <c r="AB1765" s="10"/>
      <c r="AC1765" s="3"/>
      <c r="AD1765" s="3"/>
      <c r="AE1765" s="3"/>
      <c r="AF1765" s="10"/>
      <c r="AG1765" s="1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33"/>
      <c r="W1766" s="10"/>
      <c r="X1766" s="10"/>
      <c r="Y1766" s="31"/>
      <c r="Z1766" s="3"/>
      <c r="AA1766" s="1"/>
      <c r="AB1766" s="10"/>
      <c r="AC1766" s="3"/>
      <c r="AD1766" s="3"/>
      <c r="AE1766" s="3"/>
      <c r="AF1766" s="10"/>
      <c r="AG1766" s="1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33"/>
      <c r="W1767" s="10"/>
      <c r="X1767" s="10"/>
      <c r="Y1767" s="31"/>
      <c r="Z1767" s="3"/>
      <c r="AA1767" s="1"/>
      <c r="AB1767" s="10"/>
      <c r="AC1767" s="3"/>
      <c r="AD1767" s="3"/>
      <c r="AE1767" s="3"/>
      <c r="AF1767" s="10"/>
      <c r="AG1767" s="1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33"/>
      <c r="W1768" s="10"/>
      <c r="X1768" s="10"/>
      <c r="Y1768" s="31"/>
      <c r="Z1768" s="3"/>
      <c r="AA1768" s="1"/>
      <c r="AB1768" s="10"/>
      <c r="AC1768" s="3"/>
      <c r="AD1768" s="3"/>
      <c r="AE1768" s="3"/>
      <c r="AF1768" s="10"/>
      <c r="AG1768" s="1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33"/>
      <c r="W1769" s="10"/>
      <c r="X1769" s="10"/>
      <c r="Y1769" s="31"/>
      <c r="Z1769" s="3"/>
      <c r="AA1769" s="1"/>
      <c r="AB1769" s="10"/>
      <c r="AC1769" s="3"/>
      <c r="AD1769" s="3"/>
      <c r="AE1769" s="3"/>
      <c r="AF1769" s="10"/>
      <c r="AG1769" s="1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33"/>
      <c r="W1770" s="10"/>
      <c r="X1770" s="10"/>
      <c r="Y1770" s="31"/>
      <c r="Z1770" s="3"/>
      <c r="AA1770" s="1"/>
      <c r="AB1770" s="10"/>
      <c r="AC1770" s="3"/>
      <c r="AD1770" s="3"/>
      <c r="AE1770" s="3"/>
      <c r="AF1770" s="10"/>
      <c r="AG1770" s="1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33"/>
      <c r="W1771" s="10"/>
      <c r="X1771" s="10"/>
      <c r="Y1771" s="31"/>
      <c r="Z1771" s="3"/>
      <c r="AA1771" s="1"/>
      <c r="AB1771" s="10"/>
      <c r="AC1771" s="3"/>
      <c r="AD1771" s="3"/>
      <c r="AE1771" s="3"/>
      <c r="AF1771" s="10"/>
      <c r="AG1771" s="1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33"/>
      <c r="W1772" s="10"/>
      <c r="X1772" s="10"/>
      <c r="Y1772" s="31"/>
      <c r="Z1772" s="3"/>
      <c r="AA1772" s="1"/>
      <c r="AB1772" s="10"/>
      <c r="AC1772" s="3"/>
      <c r="AD1772" s="3"/>
      <c r="AE1772" s="3"/>
      <c r="AF1772" s="10"/>
      <c r="AG1772" s="1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33"/>
      <c r="W1773" s="10"/>
      <c r="X1773" s="10"/>
      <c r="Y1773" s="31"/>
      <c r="Z1773" s="3"/>
      <c r="AA1773" s="1"/>
      <c r="AB1773" s="10"/>
      <c r="AC1773" s="3"/>
      <c r="AD1773" s="3"/>
      <c r="AE1773" s="3"/>
      <c r="AF1773" s="10"/>
      <c r="AG1773" s="1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33"/>
      <c r="W1774" s="10"/>
      <c r="X1774" s="10"/>
      <c r="Y1774" s="31"/>
      <c r="Z1774" s="3"/>
      <c r="AA1774" s="1"/>
      <c r="AB1774" s="10"/>
      <c r="AC1774" s="3"/>
      <c r="AD1774" s="3"/>
      <c r="AE1774" s="3"/>
      <c r="AF1774" s="10"/>
      <c r="AG1774" s="1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33"/>
      <c r="W1775" s="10"/>
      <c r="X1775" s="10"/>
      <c r="Y1775" s="31"/>
      <c r="Z1775" s="3"/>
      <c r="AA1775" s="1"/>
      <c r="AB1775" s="10"/>
      <c r="AC1775" s="3"/>
      <c r="AD1775" s="3"/>
      <c r="AE1775" s="3"/>
      <c r="AF1775" s="10"/>
      <c r="AG1775" s="1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33"/>
      <c r="W1776" s="10"/>
      <c r="X1776" s="10"/>
      <c r="Y1776" s="31"/>
      <c r="Z1776" s="3"/>
      <c r="AA1776" s="1"/>
      <c r="AB1776" s="10"/>
      <c r="AC1776" s="3"/>
      <c r="AD1776" s="3"/>
      <c r="AE1776" s="3"/>
      <c r="AF1776" s="10"/>
      <c r="AG1776" s="1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33"/>
      <c r="W1777" s="10"/>
      <c r="X1777" s="10"/>
      <c r="Y1777" s="31"/>
      <c r="Z1777" s="3"/>
      <c r="AA1777" s="1"/>
      <c r="AB1777" s="10"/>
      <c r="AC1777" s="3"/>
      <c r="AD1777" s="3"/>
      <c r="AE1777" s="3"/>
      <c r="AF1777" s="10"/>
      <c r="AG1777" s="1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33"/>
      <c r="W1778" s="10"/>
      <c r="X1778" s="10"/>
      <c r="Y1778" s="31"/>
      <c r="Z1778" s="3"/>
      <c r="AA1778" s="1"/>
      <c r="AB1778" s="10"/>
      <c r="AC1778" s="3"/>
      <c r="AD1778" s="3"/>
      <c r="AE1778" s="3"/>
      <c r="AF1778" s="10"/>
      <c r="AG1778" s="1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33"/>
      <c r="W1779" s="10"/>
      <c r="X1779" s="10"/>
      <c r="Y1779" s="31"/>
      <c r="Z1779" s="3"/>
      <c r="AA1779" s="1"/>
      <c r="AB1779" s="10"/>
      <c r="AC1779" s="3"/>
      <c r="AD1779" s="3"/>
      <c r="AE1779" s="3"/>
      <c r="AF1779" s="10"/>
      <c r="AG1779" s="1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33"/>
      <c r="W1780" s="10"/>
      <c r="X1780" s="10"/>
      <c r="Y1780" s="31"/>
      <c r="Z1780" s="3"/>
      <c r="AA1780" s="1"/>
      <c r="AB1780" s="10"/>
      <c r="AC1780" s="3"/>
      <c r="AD1780" s="3"/>
      <c r="AE1780" s="3"/>
      <c r="AF1780" s="10"/>
      <c r="AG1780" s="1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33"/>
      <c r="W1781" s="10"/>
      <c r="X1781" s="10"/>
      <c r="Y1781" s="31"/>
      <c r="Z1781" s="3"/>
      <c r="AA1781" s="1"/>
      <c r="AB1781" s="10"/>
      <c r="AC1781" s="3"/>
      <c r="AD1781" s="3"/>
      <c r="AE1781" s="3"/>
      <c r="AF1781" s="10"/>
      <c r="AG1781" s="1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33"/>
      <c r="W1782" s="10"/>
      <c r="X1782" s="10"/>
      <c r="Y1782" s="31"/>
      <c r="Z1782" s="3"/>
      <c r="AA1782" s="1"/>
      <c r="AB1782" s="10"/>
      <c r="AC1782" s="3"/>
      <c r="AD1782" s="3"/>
      <c r="AE1782" s="3"/>
      <c r="AF1782" s="10"/>
      <c r="AG1782" s="1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33"/>
      <c r="W1783" s="10"/>
      <c r="X1783" s="10"/>
      <c r="Y1783" s="31"/>
      <c r="Z1783" s="3"/>
      <c r="AA1783" s="1"/>
      <c r="AB1783" s="10"/>
      <c r="AC1783" s="3"/>
      <c r="AD1783" s="3"/>
      <c r="AE1783" s="3"/>
      <c r="AF1783" s="10"/>
      <c r="AG1783" s="1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33"/>
      <c r="W1784" s="10"/>
      <c r="X1784" s="10"/>
      <c r="Y1784" s="31"/>
      <c r="Z1784" s="3"/>
      <c r="AA1784" s="1"/>
      <c r="AB1784" s="10"/>
      <c r="AC1784" s="3"/>
      <c r="AD1784" s="3"/>
      <c r="AE1784" s="3"/>
      <c r="AF1784" s="10"/>
      <c r="AG1784" s="1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33"/>
      <c r="W1785" s="10"/>
      <c r="X1785" s="10"/>
      <c r="Y1785" s="31"/>
      <c r="Z1785" s="3"/>
      <c r="AA1785" s="1"/>
      <c r="AB1785" s="10"/>
      <c r="AC1785" s="3"/>
      <c r="AD1785" s="3"/>
      <c r="AE1785" s="3"/>
      <c r="AF1785" s="10"/>
      <c r="AG1785" s="1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33"/>
      <c r="W1786" s="10"/>
      <c r="X1786" s="10"/>
      <c r="Y1786" s="31"/>
      <c r="Z1786" s="3"/>
      <c r="AA1786" s="1"/>
      <c r="AB1786" s="10"/>
      <c r="AC1786" s="3"/>
      <c r="AD1786" s="3"/>
      <c r="AE1786" s="3"/>
      <c r="AF1786" s="10"/>
      <c r="AG1786" s="1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33"/>
      <c r="W1787" s="10"/>
      <c r="X1787" s="10"/>
      <c r="Y1787" s="31"/>
      <c r="Z1787" s="3"/>
      <c r="AA1787" s="1"/>
      <c r="AB1787" s="10"/>
      <c r="AC1787" s="3"/>
      <c r="AD1787" s="3"/>
      <c r="AE1787" s="3"/>
      <c r="AF1787" s="10"/>
      <c r="AG1787" s="1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33"/>
      <c r="W1788" s="10"/>
      <c r="X1788" s="10"/>
      <c r="Y1788" s="31"/>
      <c r="Z1788" s="3"/>
      <c r="AA1788" s="1"/>
      <c r="AB1788" s="10"/>
      <c r="AC1788" s="3"/>
      <c r="AD1788" s="3"/>
      <c r="AE1788" s="3"/>
      <c r="AF1788" s="10"/>
      <c r="AG1788" s="1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33"/>
      <c r="W1789" s="10"/>
      <c r="X1789" s="10"/>
      <c r="Y1789" s="31"/>
      <c r="Z1789" s="3"/>
      <c r="AA1789" s="1"/>
      <c r="AB1789" s="10"/>
      <c r="AC1789" s="3"/>
      <c r="AD1789" s="3"/>
      <c r="AE1789" s="3"/>
      <c r="AF1789" s="10"/>
      <c r="AG1789" s="1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33"/>
      <c r="W1790" s="10"/>
      <c r="X1790" s="10"/>
      <c r="Y1790" s="31"/>
      <c r="Z1790" s="3"/>
      <c r="AA1790" s="1"/>
      <c r="AB1790" s="10"/>
      <c r="AC1790" s="3"/>
      <c r="AD1790" s="3"/>
      <c r="AE1790" s="3"/>
      <c r="AF1790" s="10"/>
      <c r="AG1790" s="1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33"/>
      <c r="W1791" s="10"/>
      <c r="X1791" s="10"/>
      <c r="Y1791" s="31"/>
      <c r="Z1791" s="3"/>
      <c r="AA1791" s="1"/>
      <c r="AB1791" s="10"/>
      <c r="AC1791" s="3"/>
      <c r="AD1791" s="3"/>
      <c r="AE1791" s="3"/>
      <c r="AF1791" s="10"/>
      <c r="AG1791" s="1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33"/>
      <c r="W1792" s="10"/>
      <c r="X1792" s="10"/>
      <c r="Y1792" s="31"/>
      <c r="Z1792" s="3"/>
      <c r="AA1792" s="1"/>
      <c r="AB1792" s="10"/>
      <c r="AC1792" s="3"/>
      <c r="AD1792" s="3"/>
      <c r="AE1792" s="3"/>
      <c r="AF1792" s="10"/>
      <c r="AG1792" s="1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33"/>
      <c r="W1793" s="10"/>
      <c r="X1793" s="10"/>
      <c r="Y1793" s="31"/>
      <c r="Z1793" s="3"/>
      <c r="AA1793" s="1"/>
      <c r="AB1793" s="10"/>
      <c r="AC1793" s="3"/>
      <c r="AD1793" s="3"/>
      <c r="AE1793" s="3"/>
      <c r="AF1793" s="10"/>
      <c r="AG1793" s="1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33"/>
      <c r="W1794" s="10"/>
      <c r="X1794" s="10"/>
      <c r="Y1794" s="31"/>
      <c r="Z1794" s="3"/>
      <c r="AA1794" s="1"/>
      <c r="AB1794" s="10"/>
      <c r="AC1794" s="3"/>
      <c r="AD1794" s="3"/>
      <c r="AE1794" s="3"/>
      <c r="AF1794" s="10"/>
      <c r="AG1794" s="1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33"/>
      <c r="W1795" s="10"/>
      <c r="X1795" s="10"/>
      <c r="Y1795" s="31"/>
      <c r="Z1795" s="3"/>
      <c r="AA1795" s="1"/>
      <c r="AB1795" s="10"/>
      <c r="AC1795" s="3"/>
      <c r="AD1795" s="3"/>
      <c r="AE1795" s="3"/>
      <c r="AF1795" s="10"/>
      <c r="AG1795" s="1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33"/>
      <c r="W1796" s="10"/>
      <c r="X1796" s="10"/>
      <c r="Y1796" s="31"/>
      <c r="Z1796" s="3"/>
      <c r="AA1796" s="1"/>
      <c r="AB1796" s="10"/>
      <c r="AC1796" s="3"/>
      <c r="AD1796" s="3"/>
      <c r="AE1796" s="3"/>
      <c r="AF1796" s="10"/>
      <c r="AG1796" s="1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33"/>
      <c r="W1797" s="10"/>
      <c r="X1797" s="10"/>
      <c r="Y1797" s="31"/>
      <c r="Z1797" s="3"/>
      <c r="AA1797" s="1"/>
      <c r="AB1797" s="10"/>
      <c r="AC1797" s="3"/>
      <c r="AD1797" s="3"/>
      <c r="AE1797" s="3"/>
      <c r="AF1797" s="10"/>
      <c r="AG1797" s="1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33"/>
      <c r="W1798" s="10"/>
      <c r="X1798" s="10"/>
      <c r="Y1798" s="31"/>
      <c r="Z1798" s="3"/>
      <c r="AA1798" s="1"/>
      <c r="AB1798" s="10"/>
      <c r="AC1798" s="3"/>
      <c r="AD1798" s="3"/>
      <c r="AE1798" s="3"/>
      <c r="AF1798" s="10"/>
      <c r="AG1798" s="1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33"/>
      <c r="W1799" s="10"/>
      <c r="X1799" s="10"/>
      <c r="Y1799" s="31"/>
      <c r="Z1799" s="3"/>
      <c r="AA1799" s="1"/>
      <c r="AB1799" s="10"/>
      <c r="AC1799" s="3"/>
      <c r="AD1799" s="3"/>
      <c r="AE1799" s="3"/>
      <c r="AF1799" s="10"/>
      <c r="AG1799" s="1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33"/>
      <c r="W1800" s="10"/>
      <c r="X1800" s="10"/>
      <c r="Y1800" s="31"/>
      <c r="Z1800" s="3"/>
      <c r="AA1800" s="1"/>
      <c r="AB1800" s="10"/>
      <c r="AC1800" s="3"/>
      <c r="AD1800" s="3"/>
      <c r="AE1800" s="3"/>
      <c r="AF1800" s="10"/>
      <c r="AG1800" s="1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33"/>
      <c r="W1801" s="10"/>
      <c r="X1801" s="10"/>
      <c r="Y1801" s="31"/>
      <c r="Z1801" s="3"/>
      <c r="AA1801" s="1"/>
      <c r="AB1801" s="10"/>
      <c r="AC1801" s="3"/>
      <c r="AD1801" s="3"/>
      <c r="AE1801" s="3"/>
      <c r="AF1801" s="10"/>
      <c r="AG1801" s="1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33"/>
      <c r="W1802" s="10"/>
      <c r="X1802" s="10"/>
      <c r="Y1802" s="31"/>
      <c r="Z1802" s="3"/>
      <c r="AA1802" s="1"/>
      <c r="AB1802" s="10"/>
      <c r="AC1802" s="3"/>
      <c r="AD1802" s="3"/>
      <c r="AE1802" s="3"/>
      <c r="AF1802" s="10"/>
      <c r="AG1802" s="1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33"/>
      <c r="W1803" s="10"/>
      <c r="X1803" s="10"/>
      <c r="Y1803" s="31"/>
      <c r="Z1803" s="3"/>
      <c r="AA1803" s="1"/>
      <c r="AB1803" s="10"/>
      <c r="AC1803" s="3"/>
      <c r="AD1803" s="3"/>
      <c r="AE1803" s="3"/>
      <c r="AF1803" s="10"/>
      <c r="AG1803" s="1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33"/>
      <c r="W1804" s="10"/>
      <c r="X1804" s="10"/>
      <c r="Y1804" s="31"/>
      <c r="Z1804" s="3"/>
      <c r="AA1804" s="1"/>
      <c r="AB1804" s="10"/>
      <c r="AC1804" s="3"/>
      <c r="AD1804" s="3"/>
      <c r="AE1804" s="3"/>
      <c r="AF1804" s="10"/>
      <c r="AG1804" s="1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33"/>
      <c r="W1805" s="10"/>
      <c r="X1805" s="10"/>
      <c r="Y1805" s="31"/>
      <c r="Z1805" s="3"/>
      <c r="AA1805" s="1"/>
      <c r="AB1805" s="10"/>
      <c r="AC1805" s="3"/>
      <c r="AD1805" s="3"/>
      <c r="AE1805" s="3"/>
      <c r="AF1805" s="10"/>
      <c r="AG1805" s="1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33"/>
      <c r="W1806" s="10"/>
      <c r="X1806" s="10"/>
      <c r="Y1806" s="31"/>
      <c r="Z1806" s="3"/>
      <c r="AA1806" s="1"/>
      <c r="AB1806" s="10"/>
      <c r="AC1806" s="3"/>
      <c r="AD1806" s="3"/>
      <c r="AE1806" s="3"/>
      <c r="AF1806" s="10"/>
      <c r="AG1806" s="1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33"/>
      <c r="W1807" s="10"/>
      <c r="X1807" s="10"/>
      <c r="Y1807" s="31"/>
      <c r="Z1807" s="3"/>
      <c r="AA1807" s="1"/>
      <c r="AB1807" s="10"/>
      <c r="AC1807" s="3"/>
      <c r="AD1807" s="3"/>
      <c r="AE1807" s="3"/>
      <c r="AF1807" s="10"/>
      <c r="AG1807" s="1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33"/>
      <c r="W1808" s="10"/>
      <c r="X1808" s="10"/>
      <c r="Y1808" s="31"/>
      <c r="Z1808" s="3"/>
      <c r="AA1808" s="1"/>
      <c r="AB1808" s="10"/>
      <c r="AC1808" s="3"/>
      <c r="AD1808" s="3"/>
      <c r="AE1808" s="3"/>
      <c r="AF1808" s="10"/>
      <c r="AG1808" s="1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33"/>
      <c r="W1809" s="10"/>
      <c r="X1809" s="10"/>
      <c r="Y1809" s="31"/>
      <c r="Z1809" s="3"/>
      <c r="AA1809" s="1"/>
      <c r="AB1809" s="10"/>
      <c r="AC1809" s="3"/>
      <c r="AD1809" s="3"/>
      <c r="AE1809" s="3"/>
      <c r="AF1809" s="10"/>
      <c r="AG1809" s="1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33"/>
      <c r="W1810" s="10"/>
      <c r="X1810" s="10"/>
      <c r="Y1810" s="31"/>
      <c r="Z1810" s="3"/>
      <c r="AA1810" s="1"/>
      <c r="AB1810" s="10"/>
      <c r="AC1810" s="3"/>
      <c r="AD1810" s="3"/>
      <c r="AE1810" s="3"/>
      <c r="AF1810" s="10"/>
      <c r="AG1810" s="1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33"/>
      <c r="W1811" s="10"/>
      <c r="X1811" s="10"/>
      <c r="Y1811" s="31"/>
      <c r="Z1811" s="3"/>
      <c r="AA1811" s="1"/>
      <c r="AB1811" s="10"/>
      <c r="AC1811" s="3"/>
      <c r="AD1811" s="3"/>
      <c r="AE1811" s="3"/>
      <c r="AF1811" s="10"/>
      <c r="AG1811" s="1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33"/>
      <c r="W1812" s="10"/>
      <c r="X1812" s="10"/>
      <c r="Y1812" s="31"/>
      <c r="Z1812" s="3"/>
      <c r="AA1812" s="1"/>
      <c r="AB1812" s="10"/>
      <c r="AC1812" s="3"/>
      <c r="AD1812" s="3"/>
      <c r="AE1812" s="3"/>
      <c r="AF1812" s="10"/>
      <c r="AG1812" s="1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33"/>
      <c r="W1813" s="10"/>
      <c r="X1813" s="10"/>
      <c r="Y1813" s="31"/>
      <c r="Z1813" s="3"/>
      <c r="AA1813" s="1"/>
      <c r="AB1813" s="10"/>
      <c r="AC1813" s="3"/>
      <c r="AD1813" s="3"/>
      <c r="AE1813" s="3"/>
      <c r="AF1813" s="10"/>
      <c r="AG1813" s="1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33"/>
      <c r="W1814" s="10"/>
      <c r="X1814" s="10"/>
      <c r="Y1814" s="31"/>
      <c r="Z1814" s="3"/>
      <c r="AA1814" s="1"/>
      <c r="AB1814" s="10"/>
      <c r="AC1814" s="3"/>
      <c r="AD1814" s="3"/>
      <c r="AE1814" s="3"/>
      <c r="AF1814" s="10"/>
      <c r="AG1814" s="1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33"/>
      <c r="W1815" s="10"/>
      <c r="X1815" s="10"/>
      <c r="Y1815" s="31"/>
      <c r="Z1815" s="3"/>
      <c r="AA1815" s="1"/>
      <c r="AB1815" s="10"/>
      <c r="AC1815" s="3"/>
      <c r="AD1815" s="3"/>
      <c r="AE1815" s="3"/>
      <c r="AF1815" s="10"/>
      <c r="AG1815" s="1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33"/>
      <c r="W1816" s="10"/>
      <c r="X1816" s="10"/>
      <c r="Y1816" s="31"/>
      <c r="Z1816" s="3"/>
      <c r="AA1816" s="1"/>
      <c r="AB1816" s="10"/>
      <c r="AC1816" s="3"/>
      <c r="AD1816" s="3"/>
      <c r="AE1816" s="3"/>
      <c r="AF1816" s="10"/>
      <c r="AG1816" s="1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33"/>
      <c r="W1817" s="10"/>
      <c r="X1817" s="10"/>
      <c r="Y1817" s="31"/>
      <c r="Z1817" s="3"/>
      <c r="AA1817" s="1"/>
      <c r="AB1817" s="10"/>
      <c r="AC1817" s="3"/>
      <c r="AD1817" s="3"/>
      <c r="AE1817" s="3"/>
      <c r="AF1817" s="10"/>
      <c r="AG1817" s="1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33"/>
      <c r="W1818" s="10"/>
      <c r="X1818" s="10"/>
      <c r="Y1818" s="31"/>
      <c r="Z1818" s="3"/>
      <c r="AA1818" s="1"/>
      <c r="AB1818" s="10"/>
      <c r="AC1818" s="3"/>
      <c r="AD1818" s="3"/>
      <c r="AE1818" s="3"/>
      <c r="AF1818" s="10"/>
      <c r="AG1818" s="1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33"/>
      <c r="W1819" s="10"/>
      <c r="X1819" s="10"/>
      <c r="Y1819" s="31"/>
      <c r="Z1819" s="3"/>
      <c r="AA1819" s="1"/>
      <c r="AB1819" s="10"/>
      <c r="AC1819" s="3"/>
      <c r="AD1819" s="3"/>
      <c r="AE1819" s="3"/>
      <c r="AF1819" s="10"/>
      <c r="AG1819" s="1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33"/>
      <c r="W1820" s="10"/>
      <c r="X1820" s="10"/>
      <c r="Y1820" s="31"/>
      <c r="Z1820" s="3"/>
      <c r="AA1820" s="1"/>
      <c r="AB1820" s="10"/>
      <c r="AC1820" s="3"/>
      <c r="AD1820" s="3"/>
      <c r="AE1820" s="3"/>
      <c r="AF1820" s="10"/>
      <c r="AG1820" s="1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33"/>
      <c r="W1821" s="10"/>
      <c r="X1821" s="10"/>
      <c r="Y1821" s="31"/>
      <c r="Z1821" s="3"/>
      <c r="AA1821" s="1"/>
      <c r="AB1821" s="10"/>
      <c r="AC1821" s="3"/>
      <c r="AD1821" s="3"/>
      <c r="AE1821" s="3"/>
      <c r="AF1821" s="10"/>
      <c r="AG1821" s="1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33"/>
      <c r="W1822" s="10"/>
      <c r="X1822" s="10"/>
      <c r="Y1822" s="31"/>
      <c r="Z1822" s="3"/>
      <c r="AA1822" s="1"/>
      <c r="AB1822" s="10"/>
      <c r="AC1822" s="3"/>
      <c r="AD1822" s="3"/>
      <c r="AE1822" s="3"/>
      <c r="AF1822" s="10"/>
      <c r="AG1822" s="1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33"/>
      <c r="W1823" s="10"/>
      <c r="X1823" s="10"/>
      <c r="Y1823" s="31"/>
      <c r="Z1823" s="3"/>
      <c r="AA1823" s="1"/>
      <c r="AB1823" s="10"/>
      <c r="AC1823" s="3"/>
      <c r="AD1823" s="3"/>
      <c r="AE1823" s="3"/>
      <c r="AF1823" s="10"/>
      <c r="AG1823" s="1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33"/>
      <c r="W1824" s="10"/>
      <c r="X1824" s="10"/>
      <c r="Y1824" s="31"/>
      <c r="Z1824" s="3"/>
      <c r="AA1824" s="1"/>
      <c r="AB1824" s="10"/>
      <c r="AC1824" s="3"/>
      <c r="AD1824" s="3"/>
      <c r="AE1824" s="3"/>
      <c r="AF1824" s="10"/>
      <c r="AG1824" s="1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33"/>
      <c r="W1825" s="10"/>
      <c r="X1825" s="10"/>
      <c r="Y1825" s="31"/>
      <c r="Z1825" s="3"/>
      <c r="AA1825" s="1"/>
      <c r="AB1825" s="10"/>
      <c r="AC1825" s="3"/>
      <c r="AD1825" s="3"/>
      <c r="AE1825" s="3"/>
      <c r="AF1825" s="10"/>
      <c r="AG1825" s="1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33"/>
      <c r="W1826" s="10"/>
      <c r="X1826" s="10"/>
      <c r="Y1826" s="31"/>
      <c r="Z1826" s="3"/>
      <c r="AA1826" s="1"/>
      <c r="AB1826" s="10"/>
      <c r="AC1826" s="3"/>
      <c r="AD1826" s="3"/>
      <c r="AE1826" s="3"/>
      <c r="AF1826" s="10"/>
      <c r="AG1826" s="1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33"/>
      <c r="W1827" s="10"/>
      <c r="X1827" s="10"/>
      <c r="Y1827" s="31"/>
      <c r="Z1827" s="3"/>
      <c r="AA1827" s="1"/>
      <c r="AB1827" s="10"/>
      <c r="AC1827" s="3"/>
      <c r="AD1827" s="3"/>
      <c r="AE1827" s="3"/>
      <c r="AF1827" s="10"/>
      <c r="AG1827" s="1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33"/>
      <c r="W1828" s="10"/>
      <c r="X1828" s="10"/>
      <c r="Y1828" s="31"/>
      <c r="Z1828" s="3"/>
      <c r="AA1828" s="1"/>
      <c r="AB1828" s="10"/>
      <c r="AC1828" s="3"/>
      <c r="AD1828" s="3"/>
      <c r="AE1828" s="3"/>
      <c r="AF1828" s="10"/>
      <c r="AG1828" s="1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33"/>
      <c r="W1829" s="10"/>
      <c r="X1829" s="10"/>
      <c r="Y1829" s="31"/>
      <c r="Z1829" s="3"/>
      <c r="AA1829" s="1"/>
      <c r="AB1829" s="10"/>
      <c r="AC1829" s="3"/>
      <c r="AD1829" s="3"/>
      <c r="AE1829" s="3"/>
      <c r="AF1829" s="10"/>
      <c r="AG1829" s="1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33"/>
      <c r="W1830" s="10"/>
      <c r="X1830" s="10"/>
      <c r="Y1830" s="31"/>
      <c r="Z1830" s="3"/>
      <c r="AA1830" s="1"/>
      <c r="AB1830" s="10"/>
      <c r="AC1830" s="3"/>
      <c r="AD1830" s="3"/>
      <c r="AE1830" s="3"/>
      <c r="AF1830" s="10"/>
      <c r="AG1830" s="1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86"/>
      <c r="W1831" s="10"/>
      <c r="X1831" s="10"/>
      <c r="Y1831" s="31"/>
      <c r="Z1831" s="3"/>
      <c r="AA1831" s="1"/>
      <c r="AB1831" s="10"/>
      <c r="AC1831" s="3"/>
      <c r="AD1831" s="3"/>
      <c r="AE1831" s="3"/>
      <c r="AF1831" s="10"/>
      <c r="AG1831" s="1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33"/>
      <c r="W1832" s="10"/>
      <c r="X1832" s="10"/>
      <c r="Y1832" s="31"/>
      <c r="Z1832" s="3"/>
      <c r="AA1832" s="1"/>
      <c r="AB1832" s="10"/>
      <c r="AC1832" s="3"/>
      <c r="AD1832" s="3"/>
      <c r="AE1832" s="3"/>
      <c r="AF1832" s="10"/>
      <c r="AG1832" s="1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33"/>
      <c r="W1833" s="10"/>
      <c r="X1833" s="10"/>
      <c r="Y1833" s="31"/>
      <c r="Z1833" s="3"/>
      <c r="AA1833" s="1"/>
      <c r="AB1833" s="10"/>
      <c r="AC1833" s="3"/>
      <c r="AD1833" s="3"/>
      <c r="AE1833" s="3"/>
      <c r="AF1833" s="10"/>
      <c r="AG1833" s="1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33"/>
      <c r="W1834" s="10"/>
      <c r="X1834" s="10"/>
      <c r="Y1834" s="31"/>
      <c r="Z1834" s="3"/>
      <c r="AA1834" s="1"/>
      <c r="AB1834" s="10"/>
      <c r="AC1834" s="3"/>
      <c r="AD1834" s="3"/>
      <c r="AE1834" s="3"/>
      <c r="AF1834" s="10"/>
      <c r="AG1834" s="1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33"/>
      <c r="W1835" s="10"/>
      <c r="X1835" s="10"/>
      <c r="Y1835" s="31"/>
      <c r="Z1835" s="3"/>
      <c r="AA1835" s="1"/>
      <c r="AB1835" s="10"/>
      <c r="AC1835" s="3"/>
      <c r="AD1835" s="3"/>
      <c r="AE1835" s="3"/>
      <c r="AF1835" s="10"/>
      <c r="AG1835" s="1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33"/>
      <c r="W1836" s="10"/>
      <c r="X1836" s="10"/>
      <c r="Y1836" s="31"/>
      <c r="Z1836" s="3"/>
      <c r="AA1836" s="1"/>
      <c r="AB1836" s="10"/>
      <c r="AC1836" s="3"/>
      <c r="AD1836" s="3"/>
      <c r="AE1836" s="3"/>
      <c r="AF1836" s="10"/>
      <c r="AG1836" s="1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33"/>
      <c r="W1837" s="10"/>
      <c r="X1837" s="10"/>
      <c r="Y1837" s="31"/>
      <c r="Z1837" s="3"/>
      <c r="AA1837" s="1"/>
      <c r="AB1837" s="10"/>
      <c r="AC1837" s="3"/>
      <c r="AD1837" s="3"/>
      <c r="AE1837" s="3"/>
      <c r="AF1837" s="10"/>
      <c r="AG1837" s="1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75"/>
      <c r="W1838" s="29"/>
      <c r="X1838" s="29"/>
      <c r="Y1838" s="35"/>
      <c r="Z1838" s="22"/>
      <c r="AA1838" s="25"/>
      <c r="AB1838" s="29"/>
      <c r="AC1838" s="22"/>
      <c r="AD1838" s="22"/>
      <c r="AE1838" s="22"/>
      <c r="AF1838" s="29"/>
      <c r="AG1838" s="23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  <c r="EX1838" s="25"/>
    </row>
    <row r="1839" spans="1:154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86"/>
      <c r="W1839" s="29"/>
      <c r="X1839" s="29"/>
      <c r="Y1839" s="35"/>
      <c r="Z1839" s="22"/>
      <c r="AA1839" s="25"/>
      <c r="AB1839" s="29"/>
      <c r="AC1839" s="22"/>
      <c r="AD1839" s="22"/>
      <c r="AE1839" s="22"/>
      <c r="AF1839" s="29"/>
      <c r="AG1839" s="23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  <c r="EX1839" s="25"/>
    </row>
    <row r="1840" spans="1:154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86"/>
      <c r="W1840" s="10"/>
      <c r="X1840" s="10"/>
      <c r="Y1840" s="31"/>
      <c r="Z1840" s="3"/>
      <c r="AA1840" s="1"/>
      <c r="AB1840" s="10"/>
      <c r="AC1840" s="3"/>
      <c r="AD1840" s="3"/>
      <c r="AE1840" s="3"/>
      <c r="AF1840" s="10"/>
      <c r="AG1840" s="1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86"/>
      <c r="W1841" s="10"/>
      <c r="X1841" s="10"/>
      <c r="Y1841" s="31"/>
      <c r="Z1841" s="3"/>
      <c r="AA1841" s="1"/>
      <c r="AB1841" s="10"/>
      <c r="AC1841" s="3"/>
      <c r="AD1841" s="3"/>
      <c r="AE1841" s="3"/>
      <c r="AF1841" s="10"/>
      <c r="AG1841" s="1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86"/>
      <c r="W1842" s="10"/>
      <c r="X1842" s="10"/>
      <c r="Y1842" s="31"/>
      <c r="Z1842" s="3"/>
      <c r="AA1842" s="1"/>
      <c r="AB1842" s="10"/>
      <c r="AC1842" s="3"/>
      <c r="AD1842" s="3"/>
      <c r="AE1842" s="3"/>
      <c r="AF1842" s="10"/>
      <c r="AG1842" s="1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86"/>
      <c r="W1843" s="10"/>
      <c r="X1843" s="10"/>
      <c r="Y1843" s="31"/>
      <c r="Z1843" s="3"/>
      <c r="AA1843" s="1"/>
      <c r="AB1843" s="10"/>
      <c r="AC1843" s="3"/>
      <c r="AD1843" s="3"/>
      <c r="AE1843" s="3"/>
      <c r="AF1843" s="10"/>
      <c r="AG1843" s="1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86"/>
      <c r="W1844" s="10"/>
      <c r="X1844" s="10"/>
      <c r="Y1844" s="31"/>
      <c r="Z1844" s="3"/>
      <c r="AA1844" s="1"/>
      <c r="AB1844" s="10"/>
      <c r="AC1844" s="3"/>
      <c r="AD1844" s="3"/>
      <c r="AE1844" s="3"/>
      <c r="AF1844" s="10"/>
      <c r="AG1844" s="1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86"/>
      <c r="W1845" s="10"/>
      <c r="X1845" s="10"/>
      <c r="Y1845" s="31"/>
      <c r="Z1845" s="3"/>
      <c r="AA1845" s="1"/>
      <c r="AB1845" s="10"/>
      <c r="AC1845" s="3"/>
      <c r="AD1845" s="3"/>
      <c r="AE1845" s="3"/>
      <c r="AF1845" s="10"/>
      <c r="AG1845" s="1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86"/>
      <c r="W1846" s="10"/>
      <c r="X1846" s="10"/>
      <c r="Y1846" s="31"/>
      <c r="Z1846" s="3"/>
      <c r="AA1846" s="1"/>
      <c r="AB1846" s="10"/>
      <c r="AC1846" s="3"/>
      <c r="AD1846" s="3"/>
      <c r="AE1846" s="3"/>
      <c r="AF1846" s="10"/>
      <c r="AG1846" s="1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86"/>
      <c r="W1847" s="10"/>
      <c r="X1847" s="10"/>
      <c r="Y1847" s="31"/>
      <c r="Z1847" s="3"/>
      <c r="AA1847" s="1"/>
      <c r="AB1847" s="10"/>
      <c r="AC1847" s="3"/>
      <c r="AD1847" s="3"/>
      <c r="AE1847" s="3"/>
      <c r="AF1847" s="10"/>
      <c r="AG1847" s="1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86"/>
      <c r="W1848" s="10"/>
      <c r="X1848" s="10"/>
      <c r="Y1848" s="31"/>
      <c r="Z1848" s="3"/>
      <c r="AA1848" s="1"/>
      <c r="AB1848" s="10"/>
      <c r="AC1848" s="3"/>
      <c r="AD1848" s="3"/>
      <c r="AE1848" s="3"/>
      <c r="AF1848" s="10"/>
      <c r="AG1848" s="1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86"/>
      <c r="W1849" s="10"/>
      <c r="X1849" s="10"/>
      <c r="Y1849" s="31"/>
      <c r="Z1849" s="3"/>
      <c r="AA1849" s="1"/>
      <c r="AB1849" s="10"/>
      <c r="AC1849" s="3"/>
      <c r="AD1849" s="3"/>
      <c r="AE1849" s="3"/>
      <c r="AF1849" s="10"/>
      <c r="AG1849" s="1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86"/>
      <c r="W1850" s="10"/>
      <c r="X1850" s="10"/>
      <c r="Y1850" s="31"/>
      <c r="Z1850" s="3"/>
      <c r="AA1850" s="1"/>
      <c r="AB1850" s="10"/>
      <c r="AC1850" s="3"/>
      <c r="AD1850" s="3"/>
      <c r="AE1850" s="3"/>
      <c r="AF1850" s="10"/>
      <c r="AG1850" s="1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86"/>
      <c r="W1851" s="10"/>
      <c r="X1851" s="10"/>
      <c r="Y1851" s="31"/>
      <c r="Z1851" s="3"/>
      <c r="AA1851" s="1"/>
      <c r="AB1851" s="10"/>
      <c r="AC1851" s="3"/>
      <c r="AD1851" s="3"/>
      <c r="AE1851" s="3"/>
      <c r="AF1851" s="10"/>
      <c r="AG1851" s="1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86"/>
      <c r="W1852" s="10"/>
      <c r="X1852" s="10"/>
      <c r="Y1852" s="31"/>
      <c r="Z1852" s="3"/>
      <c r="AA1852" s="1"/>
      <c r="AB1852" s="10"/>
      <c r="AC1852" s="3"/>
      <c r="AD1852" s="3"/>
      <c r="AE1852" s="3"/>
      <c r="AF1852" s="10"/>
      <c r="AG1852" s="1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86"/>
      <c r="W1853" s="10"/>
      <c r="X1853" s="10"/>
      <c r="Y1853" s="31"/>
      <c r="Z1853" s="3"/>
      <c r="AA1853" s="1"/>
      <c r="AB1853" s="10"/>
      <c r="AC1853" s="3"/>
      <c r="AD1853" s="3"/>
      <c r="AE1853" s="3"/>
      <c r="AF1853" s="10"/>
      <c r="AG1853" s="1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86"/>
      <c r="W1854" s="10"/>
      <c r="X1854" s="10"/>
      <c r="Y1854" s="31"/>
      <c r="Z1854" s="3"/>
      <c r="AA1854" s="1"/>
      <c r="AB1854" s="10"/>
      <c r="AC1854" s="3"/>
      <c r="AD1854" s="3"/>
      <c r="AE1854" s="3"/>
      <c r="AF1854" s="10"/>
      <c r="AG1854" s="1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86"/>
      <c r="W1855" s="10"/>
      <c r="X1855" s="10"/>
      <c r="Y1855" s="31"/>
      <c r="Z1855" s="3"/>
      <c r="AA1855" s="1"/>
      <c r="AB1855" s="10"/>
      <c r="AC1855" s="3"/>
      <c r="AD1855" s="3"/>
      <c r="AE1855" s="3"/>
      <c r="AF1855" s="10"/>
      <c r="AG1855" s="1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86"/>
      <c r="W1856" s="10"/>
      <c r="X1856" s="10"/>
      <c r="Y1856" s="31"/>
      <c r="Z1856" s="3"/>
      <c r="AA1856" s="1"/>
      <c r="AB1856" s="10"/>
      <c r="AC1856" s="3"/>
      <c r="AD1856" s="3"/>
      <c r="AE1856" s="3"/>
      <c r="AF1856" s="10"/>
      <c r="AG1856" s="1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86"/>
      <c r="W1857" s="10"/>
      <c r="X1857" s="10"/>
      <c r="Y1857" s="31"/>
      <c r="Z1857" s="3"/>
      <c r="AA1857" s="1"/>
      <c r="AB1857" s="10"/>
      <c r="AC1857" s="3"/>
      <c r="AD1857" s="3"/>
      <c r="AE1857" s="3"/>
      <c r="AF1857" s="10"/>
      <c r="AG1857" s="1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86"/>
      <c r="W1858" s="10"/>
      <c r="X1858" s="10"/>
      <c r="Y1858" s="31"/>
      <c r="Z1858" s="3"/>
      <c r="AA1858" s="1"/>
      <c r="AB1858" s="10"/>
      <c r="AC1858" s="3"/>
      <c r="AD1858" s="3"/>
      <c r="AE1858" s="3"/>
      <c r="AF1858" s="10"/>
      <c r="AG1858" s="1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86"/>
      <c r="W1859" s="10"/>
      <c r="X1859" s="10"/>
      <c r="Y1859" s="31"/>
      <c r="Z1859" s="3"/>
      <c r="AA1859" s="1"/>
      <c r="AB1859" s="10"/>
      <c r="AC1859" s="3"/>
      <c r="AD1859" s="3"/>
      <c r="AE1859" s="3"/>
      <c r="AF1859" s="10"/>
      <c r="AG1859" s="1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86"/>
      <c r="W1860" s="10"/>
      <c r="X1860" s="10"/>
      <c r="Y1860" s="31"/>
      <c r="Z1860" s="3"/>
      <c r="AA1860" s="1"/>
      <c r="AB1860" s="10"/>
      <c r="AC1860" s="3"/>
      <c r="AD1860" s="3"/>
      <c r="AE1860" s="3"/>
      <c r="AF1860" s="10"/>
      <c r="AG1860" s="1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86"/>
      <c r="W1861" s="10"/>
      <c r="X1861" s="10"/>
      <c r="Y1861" s="31"/>
      <c r="Z1861" s="3"/>
      <c r="AA1861" s="1"/>
      <c r="AB1861" s="10"/>
      <c r="AC1861" s="3"/>
      <c r="AD1861" s="3"/>
      <c r="AE1861" s="3"/>
      <c r="AF1861" s="10"/>
      <c r="AG1861" s="1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86"/>
      <c r="W1862" s="10"/>
      <c r="X1862" s="10"/>
      <c r="Y1862" s="31"/>
      <c r="Z1862" s="3"/>
      <c r="AA1862" s="1"/>
      <c r="AB1862" s="10"/>
      <c r="AC1862" s="3"/>
      <c r="AD1862" s="3"/>
      <c r="AE1862" s="3"/>
      <c r="AF1862" s="10"/>
      <c r="AG1862" s="1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86"/>
      <c r="W1863" s="10"/>
      <c r="X1863" s="10"/>
      <c r="Y1863" s="31"/>
      <c r="Z1863" s="3"/>
      <c r="AA1863" s="1"/>
      <c r="AB1863" s="10"/>
      <c r="AC1863" s="3"/>
      <c r="AD1863" s="3"/>
      <c r="AE1863" s="3"/>
      <c r="AF1863" s="10"/>
      <c r="AG1863" s="1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86"/>
      <c r="W1864" s="10"/>
      <c r="X1864" s="10"/>
      <c r="Y1864" s="31"/>
      <c r="Z1864" s="3"/>
      <c r="AA1864" s="1"/>
      <c r="AB1864" s="10"/>
      <c r="AC1864" s="3"/>
      <c r="AD1864" s="3"/>
      <c r="AE1864" s="3"/>
      <c r="AF1864" s="10"/>
      <c r="AG1864" s="1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86"/>
      <c r="W1865" s="10"/>
      <c r="X1865" s="10"/>
      <c r="Y1865" s="31"/>
      <c r="Z1865" s="3"/>
      <c r="AA1865" s="1"/>
      <c r="AB1865" s="10"/>
      <c r="AC1865" s="3"/>
      <c r="AD1865" s="3"/>
      <c r="AE1865" s="3"/>
      <c r="AF1865" s="10"/>
      <c r="AG1865" s="1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86"/>
      <c r="W1866" s="10"/>
      <c r="X1866" s="10"/>
      <c r="Y1866" s="31"/>
      <c r="Z1866" s="3"/>
      <c r="AA1866" s="1"/>
      <c r="AB1866" s="10"/>
      <c r="AC1866" s="3"/>
      <c r="AD1866" s="3"/>
      <c r="AE1866" s="3"/>
      <c r="AF1866" s="10"/>
      <c r="AG1866" s="1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86"/>
      <c r="W1867" s="10"/>
      <c r="X1867" s="10"/>
      <c r="Y1867" s="31"/>
      <c r="Z1867" s="3"/>
      <c r="AA1867" s="1"/>
      <c r="AB1867" s="10"/>
      <c r="AC1867" s="3"/>
      <c r="AD1867" s="3"/>
      <c r="AE1867" s="3"/>
      <c r="AF1867" s="10"/>
      <c r="AG1867" s="1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86"/>
      <c r="W1868" s="10"/>
      <c r="X1868" s="10"/>
      <c r="Y1868" s="31"/>
      <c r="Z1868" s="3"/>
      <c r="AA1868" s="1"/>
      <c r="AB1868" s="10"/>
      <c r="AC1868" s="3"/>
      <c r="AD1868" s="3"/>
      <c r="AE1868" s="3"/>
      <c r="AF1868" s="10"/>
      <c r="AG1868" s="1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86"/>
      <c r="W1869" s="10"/>
      <c r="X1869" s="10"/>
      <c r="Y1869" s="31"/>
      <c r="Z1869" s="3"/>
      <c r="AA1869" s="1"/>
      <c r="AB1869" s="10"/>
      <c r="AC1869" s="3"/>
      <c r="AD1869" s="3"/>
      <c r="AE1869" s="3"/>
      <c r="AF1869" s="10"/>
      <c r="AG1869" s="1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86"/>
      <c r="W1870" s="10"/>
      <c r="X1870" s="10"/>
      <c r="Y1870" s="31"/>
      <c r="Z1870" s="3"/>
      <c r="AA1870" s="1"/>
      <c r="AB1870" s="10"/>
      <c r="AC1870" s="3"/>
      <c r="AD1870" s="3"/>
      <c r="AE1870" s="3"/>
      <c r="AF1870" s="10"/>
      <c r="AG1870" s="1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86"/>
      <c r="W1871" s="10"/>
      <c r="X1871" s="10"/>
      <c r="Y1871" s="31"/>
      <c r="Z1871" s="3"/>
      <c r="AA1871" s="1"/>
      <c r="AB1871" s="10"/>
      <c r="AC1871" s="3"/>
      <c r="AD1871" s="3"/>
      <c r="AE1871" s="3"/>
      <c r="AF1871" s="10"/>
      <c r="AG1871" s="1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86"/>
      <c r="W1872" s="10"/>
      <c r="X1872" s="10"/>
      <c r="Y1872" s="31"/>
      <c r="Z1872" s="3"/>
      <c r="AA1872" s="1"/>
      <c r="AB1872" s="10"/>
      <c r="AC1872" s="3"/>
      <c r="AD1872" s="3"/>
      <c r="AE1872" s="3"/>
      <c r="AF1872" s="10"/>
      <c r="AG1872" s="1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86"/>
      <c r="W1873" s="10"/>
      <c r="X1873" s="10"/>
      <c r="Y1873" s="31"/>
      <c r="Z1873" s="3"/>
      <c r="AA1873" s="1"/>
      <c r="AB1873" s="10"/>
      <c r="AC1873" s="3"/>
      <c r="AD1873" s="3"/>
      <c r="AE1873" s="3"/>
      <c r="AF1873" s="10"/>
      <c r="AG1873" s="1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86"/>
      <c r="W1874" s="10"/>
      <c r="X1874" s="10"/>
      <c r="Y1874" s="31"/>
      <c r="Z1874" s="3"/>
      <c r="AA1874" s="1"/>
      <c r="AB1874" s="10"/>
      <c r="AC1874" s="3"/>
      <c r="AD1874" s="3"/>
      <c r="AE1874" s="3"/>
      <c r="AF1874" s="10"/>
      <c r="AG1874" s="1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86"/>
      <c r="W1875" s="10"/>
      <c r="X1875" s="10"/>
      <c r="Y1875" s="31"/>
      <c r="Z1875" s="3"/>
      <c r="AA1875" s="1"/>
      <c r="AB1875" s="10"/>
      <c r="AC1875" s="3"/>
      <c r="AD1875" s="3"/>
      <c r="AE1875" s="3"/>
      <c r="AF1875" s="10"/>
      <c r="AG1875" s="1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86"/>
      <c r="W1876" s="10"/>
      <c r="X1876" s="10"/>
      <c r="Y1876" s="31"/>
      <c r="Z1876" s="3"/>
      <c r="AA1876" s="1"/>
      <c r="AB1876" s="10"/>
      <c r="AC1876" s="3"/>
      <c r="AD1876" s="3"/>
      <c r="AE1876" s="3"/>
      <c r="AF1876" s="10"/>
      <c r="AG1876" s="1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86"/>
      <c r="W1877" s="10"/>
      <c r="X1877" s="10"/>
      <c r="Y1877" s="31"/>
      <c r="Z1877" s="3"/>
      <c r="AA1877" s="1"/>
      <c r="AB1877" s="10"/>
      <c r="AC1877" s="3"/>
      <c r="AD1877" s="3"/>
      <c r="AE1877" s="3"/>
      <c r="AF1877" s="10"/>
      <c r="AG1877" s="1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86"/>
      <c r="W1878" s="10"/>
      <c r="X1878" s="10"/>
      <c r="Y1878" s="31"/>
      <c r="Z1878" s="3"/>
      <c r="AA1878" s="1"/>
      <c r="AB1878" s="10"/>
      <c r="AC1878" s="3"/>
      <c r="AD1878" s="3"/>
      <c r="AE1878" s="3"/>
      <c r="AF1878" s="10"/>
      <c r="AG1878" s="1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86"/>
      <c r="W1879" s="10"/>
      <c r="X1879" s="10"/>
      <c r="Y1879" s="31"/>
      <c r="Z1879" s="3"/>
      <c r="AA1879" s="1"/>
      <c r="AB1879" s="10"/>
      <c r="AC1879" s="3"/>
      <c r="AD1879" s="3"/>
      <c r="AE1879" s="3"/>
      <c r="AF1879" s="10"/>
      <c r="AG1879" s="1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86"/>
      <c r="W1880" s="10"/>
      <c r="X1880" s="10"/>
      <c r="Y1880" s="31"/>
      <c r="Z1880" s="3"/>
      <c r="AA1880" s="1"/>
      <c r="AB1880" s="10"/>
      <c r="AC1880" s="3"/>
      <c r="AD1880" s="3"/>
      <c r="AE1880" s="3"/>
      <c r="AF1880" s="10"/>
      <c r="AG1880" s="1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86"/>
      <c r="W1881" s="10"/>
      <c r="X1881" s="10"/>
      <c r="Y1881" s="31"/>
      <c r="Z1881" s="3"/>
      <c r="AA1881" s="1"/>
      <c r="AB1881" s="10"/>
      <c r="AC1881" s="3"/>
      <c r="AD1881" s="3"/>
      <c r="AE1881" s="3"/>
      <c r="AF1881" s="10"/>
      <c r="AG1881" s="1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86"/>
      <c r="W1882" s="10"/>
      <c r="X1882" s="10"/>
      <c r="Y1882" s="31"/>
      <c r="Z1882" s="3"/>
      <c r="AA1882" s="1"/>
      <c r="AB1882" s="10"/>
      <c r="AC1882" s="3"/>
      <c r="AD1882" s="3"/>
      <c r="AE1882" s="3"/>
      <c r="AF1882" s="10"/>
      <c r="AG1882" s="1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86"/>
      <c r="W1883" s="10"/>
      <c r="X1883" s="10"/>
      <c r="Y1883" s="31"/>
      <c r="Z1883" s="3"/>
      <c r="AA1883" s="1"/>
      <c r="AB1883" s="10"/>
      <c r="AC1883" s="3"/>
      <c r="AD1883" s="3"/>
      <c r="AE1883" s="3"/>
      <c r="AF1883" s="10"/>
      <c r="AG1883" s="1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86"/>
      <c r="W1884" s="10"/>
      <c r="X1884" s="10"/>
      <c r="Y1884" s="31"/>
      <c r="Z1884" s="3"/>
      <c r="AA1884" s="1"/>
      <c r="AB1884" s="10"/>
      <c r="AC1884" s="3"/>
      <c r="AD1884" s="3"/>
      <c r="AE1884" s="3"/>
      <c r="AF1884" s="10"/>
      <c r="AG1884" s="1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86"/>
      <c r="W1885" s="10"/>
      <c r="X1885" s="10"/>
      <c r="Y1885" s="31"/>
      <c r="Z1885" s="3"/>
      <c r="AA1885" s="1"/>
      <c r="AB1885" s="10"/>
      <c r="AC1885" s="3"/>
      <c r="AD1885" s="3"/>
      <c r="AE1885" s="3"/>
      <c r="AF1885" s="10"/>
      <c r="AG1885" s="1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86"/>
      <c r="W1886" s="10"/>
      <c r="X1886" s="10"/>
      <c r="Y1886" s="31"/>
      <c r="Z1886" s="3"/>
      <c r="AA1886" s="1"/>
      <c r="AB1886" s="10"/>
      <c r="AC1886" s="3"/>
      <c r="AD1886" s="3"/>
      <c r="AE1886" s="3"/>
      <c r="AF1886" s="10"/>
      <c r="AG1886" s="1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86"/>
      <c r="W1887" s="10"/>
      <c r="X1887" s="10"/>
      <c r="Y1887" s="31"/>
      <c r="Z1887" s="3"/>
      <c r="AA1887" s="1"/>
      <c r="AB1887" s="10"/>
      <c r="AC1887" s="3"/>
      <c r="AD1887" s="3"/>
      <c r="AE1887" s="3"/>
      <c r="AF1887" s="10"/>
      <c r="AG1887" s="1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86"/>
      <c r="W1888" s="10"/>
      <c r="X1888" s="10"/>
      <c r="Y1888" s="31"/>
      <c r="Z1888" s="3"/>
      <c r="AA1888" s="1"/>
      <c r="AB1888" s="10"/>
      <c r="AC1888" s="3"/>
      <c r="AD1888" s="3"/>
      <c r="AE1888" s="3"/>
      <c r="AF1888" s="10"/>
      <c r="AG1888" s="1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86"/>
      <c r="W1889" s="10"/>
      <c r="X1889" s="10"/>
      <c r="Y1889" s="31"/>
      <c r="Z1889" s="3"/>
      <c r="AA1889" s="1"/>
      <c r="AB1889" s="10"/>
      <c r="AC1889" s="3"/>
      <c r="AD1889" s="3"/>
      <c r="AE1889" s="3"/>
      <c r="AF1889" s="10"/>
      <c r="AG1889" s="1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86"/>
      <c r="W1890" s="10"/>
      <c r="X1890" s="10"/>
      <c r="Y1890" s="31"/>
      <c r="Z1890" s="3"/>
      <c r="AA1890" s="1"/>
      <c r="AB1890" s="10"/>
      <c r="AC1890" s="3"/>
      <c r="AD1890" s="3"/>
      <c r="AE1890" s="3"/>
      <c r="AF1890" s="10"/>
      <c r="AG1890" s="1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86"/>
      <c r="W1891" s="10"/>
      <c r="X1891" s="10"/>
      <c r="Y1891" s="31"/>
      <c r="Z1891" s="3"/>
      <c r="AA1891" s="1"/>
      <c r="AB1891" s="10"/>
      <c r="AC1891" s="3"/>
      <c r="AD1891" s="3"/>
      <c r="AE1891" s="3"/>
      <c r="AF1891" s="10"/>
      <c r="AG1891" s="1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86"/>
      <c r="W1892" s="10"/>
      <c r="X1892" s="10"/>
      <c r="Y1892" s="31"/>
      <c r="Z1892" s="3"/>
      <c r="AA1892" s="1"/>
      <c r="AB1892" s="10"/>
      <c r="AC1892" s="3"/>
      <c r="AD1892" s="3"/>
      <c r="AE1892" s="3"/>
      <c r="AF1892" s="10"/>
      <c r="AG1892" s="1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86"/>
      <c r="W1893" s="10"/>
      <c r="X1893" s="10"/>
      <c r="Y1893" s="31"/>
      <c r="Z1893" s="3"/>
      <c r="AA1893" s="1"/>
      <c r="AB1893" s="10"/>
      <c r="AC1893" s="3"/>
      <c r="AD1893" s="3"/>
      <c r="AE1893" s="3"/>
      <c r="AF1893" s="10"/>
      <c r="AG1893" s="1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86"/>
      <c r="W1894" s="10"/>
      <c r="X1894" s="10"/>
      <c r="Y1894" s="31"/>
      <c r="Z1894" s="3"/>
      <c r="AA1894" s="1"/>
      <c r="AB1894" s="10"/>
      <c r="AC1894" s="3"/>
      <c r="AD1894" s="3"/>
      <c r="AE1894" s="3"/>
      <c r="AF1894" s="10"/>
      <c r="AG1894" s="1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86"/>
      <c r="W1895" s="10"/>
      <c r="X1895" s="10"/>
      <c r="Y1895" s="31"/>
      <c r="Z1895" s="3"/>
      <c r="AA1895" s="1"/>
      <c r="AB1895" s="10"/>
      <c r="AC1895" s="3"/>
      <c r="AD1895" s="3"/>
      <c r="AE1895" s="3"/>
      <c r="AF1895" s="10"/>
      <c r="AG1895" s="1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86"/>
      <c r="W1896" s="10"/>
      <c r="X1896" s="10"/>
      <c r="Y1896" s="31"/>
      <c r="Z1896" s="3"/>
      <c r="AA1896" s="1"/>
      <c r="AB1896" s="10"/>
      <c r="AC1896" s="3"/>
      <c r="AD1896" s="3"/>
      <c r="AE1896" s="3"/>
      <c r="AF1896" s="10"/>
      <c r="AG1896" s="1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86"/>
      <c r="W1897" s="10"/>
      <c r="X1897" s="10"/>
      <c r="Y1897" s="31"/>
      <c r="Z1897" s="3"/>
      <c r="AA1897" s="1"/>
      <c r="AB1897" s="10"/>
      <c r="AC1897" s="3"/>
      <c r="AD1897" s="3"/>
      <c r="AE1897" s="3"/>
      <c r="AF1897" s="10"/>
      <c r="AG1897" s="1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86"/>
      <c r="W1898" s="10"/>
      <c r="X1898" s="10"/>
      <c r="Y1898" s="31"/>
      <c r="Z1898" s="3"/>
      <c r="AA1898" s="1"/>
      <c r="AB1898" s="10"/>
      <c r="AC1898" s="3"/>
      <c r="AD1898" s="3"/>
      <c r="AE1898" s="3"/>
      <c r="AF1898" s="10"/>
      <c r="AG1898" s="1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86"/>
      <c r="W1899" s="10"/>
      <c r="X1899" s="10"/>
      <c r="Y1899" s="31"/>
      <c r="Z1899" s="3"/>
      <c r="AA1899" s="1"/>
      <c r="AB1899" s="10"/>
      <c r="AC1899" s="3"/>
      <c r="AD1899" s="3"/>
      <c r="AE1899" s="3"/>
      <c r="AF1899" s="10"/>
      <c r="AG1899" s="1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86"/>
      <c r="W1900" s="10"/>
      <c r="X1900" s="10"/>
      <c r="Y1900" s="31"/>
      <c r="Z1900" s="3"/>
      <c r="AA1900" s="1"/>
      <c r="AB1900" s="10"/>
      <c r="AC1900" s="3"/>
      <c r="AD1900" s="3"/>
      <c r="AE1900" s="3"/>
      <c r="AF1900" s="10"/>
      <c r="AG1900" s="1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86"/>
      <c r="W1901" s="10"/>
      <c r="X1901" s="10"/>
      <c r="Y1901" s="31"/>
      <c r="Z1901" s="3"/>
      <c r="AA1901" s="1"/>
      <c r="AB1901" s="10"/>
      <c r="AC1901" s="3"/>
      <c r="AD1901" s="3"/>
      <c r="AE1901" s="3"/>
      <c r="AF1901" s="10"/>
      <c r="AG1901" s="1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86"/>
      <c r="W1902" s="10"/>
      <c r="X1902" s="10"/>
      <c r="Y1902" s="31"/>
      <c r="Z1902" s="3"/>
      <c r="AA1902" s="1"/>
      <c r="AB1902" s="10"/>
      <c r="AC1902" s="3"/>
      <c r="AD1902" s="3"/>
      <c r="AE1902" s="3"/>
      <c r="AF1902" s="10"/>
      <c r="AG1902" s="1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86"/>
      <c r="W1903" s="10"/>
      <c r="X1903" s="10"/>
      <c r="Y1903" s="31"/>
      <c r="Z1903" s="3"/>
      <c r="AA1903" s="1"/>
      <c r="AB1903" s="10"/>
      <c r="AC1903" s="3"/>
      <c r="AD1903" s="3"/>
      <c r="AE1903" s="3"/>
      <c r="AF1903" s="10"/>
      <c r="AG1903" s="1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86"/>
      <c r="W1904" s="10"/>
      <c r="X1904" s="10"/>
      <c r="Y1904" s="31"/>
      <c r="Z1904" s="3"/>
      <c r="AA1904" s="1"/>
      <c r="AB1904" s="10"/>
      <c r="AC1904" s="3"/>
      <c r="AD1904" s="3"/>
      <c r="AE1904" s="3"/>
      <c r="AF1904" s="10"/>
      <c r="AG1904" s="1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86"/>
      <c r="W1905" s="10"/>
      <c r="X1905" s="10"/>
      <c r="Y1905" s="31"/>
      <c r="Z1905" s="3"/>
      <c r="AA1905" s="1"/>
      <c r="AB1905" s="10"/>
      <c r="AC1905" s="3"/>
      <c r="AD1905" s="3"/>
      <c r="AE1905" s="3"/>
      <c r="AF1905" s="10"/>
      <c r="AG1905" s="1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86"/>
      <c r="W1906" s="10"/>
      <c r="X1906" s="10"/>
      <c r="Y1906" s="31"/>
      <c r="Z1906" s="3"/>
      <c r="AA1906" s="1"/>
      <c r="AB1906" s="10"/>
      <c r="AC1906" s="3"/>
      <c r="AD1906" s="3"/>
      <c r="AE1906" s="3"/>
      <c r="AF1906" s="10"/>
      <c r="AG1906" s="1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86"/>
      <c r="W1907" s="10"/>
      <c r="X1907" s="10"/>
      <c r="Y1907" s="31"/>
      <c r="Z1907" s="3"/>
      <c r="AA1907" s="1"/>
      <c r="AB1907" s="10"/>
      <c r="AC1907" s="3"/>
      <c r="AD1907" s="3"/>
      <c r="AE1907" s="3"/>
      <c r="AF1907" s="10"/>
      <c r="AG1907" s="1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86"/>
      <c r="W1908" s="10"/>
      <c r="X1908" s="10"/>
      <c r="Y1908" s="31"/>
      <c r="Z1908" s="3"/>
      <c r="AA1908" s="1"/>
      <c r="AB1908" s="10"/>
      <c r="AC1908" s="3"/>
      <c r="AD1908" s="3"/>
      <c r="AE1908" s="3"/>
      <c r="AF1908" s="10"/>
      <c r="AG1908" s="1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86"/>
      <c r="W1909" s="10"/>
      <c r="X1909" s="10"/>
      <c r="Y1909" s="31"/>
      <c r="Z1909" s="3"/>
      <c r="AA1909" s="1"/>
      <c r="AB1909" s="10"/>
      <c r="AC1909" s="3"/>
      <c r="AD1909" s="3"/>
      <c r="AE1909" s="3"/>
      <c r="AF1909" s="10"/>
      <c r="AG1909" s="1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86"/>
      <c r="W1910" s="10"/>
      <c r="X1910" s="10"/>
      <c r="Y1910" s="31"/>
      <c r="Z1910" s="3"/>
      <c r="AA1910" s="1"/>
      <c r="AB1910" s="10"/>
      <c r="AC1910" s="3"/>
      <c r="AD1910" s="3"/>
      <c r="AE1910" s="3"/>
      <c r="AF1910" s="10"/>
      <c r="AG1910" s="1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86"/>
      <c r="W1911" s="10"/>
      <c r="X1911" s="10"/>
      <c r="Y1911" s="31"/>
      <c r="Z1911" s="3"/>
      <c r="AA1911" s="1"/>
      <c r="AB1911" s="10"/>
      <c r="AC1911" s="3"/>
      <c r="AD1911" s="3"/>
      <c r="AE1911" s="3"/>
      <c r="AF1911" s="10"/>
      <c r="AG1911" s="1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86"/>
      <c r="W1912" s="10"/>
      <c r="X1912" s="10"/>
      <c r="Y1912" s="31"/>
      <c r="Z1912" s="3"/>
      <c r="AA1912" s="1"/>
      <c r="AB1912" s="10"/>
      <c r="AC1912" s="3"/>
      <c r="AD1912" s="3"/>
      <c r="AE1912" s="3"/>
      <c r="AF1912" s="10"/>
      <c r="AG1912" s="1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86"/>
      <c r="W1913" s="10"/>
      <c r="X1913" s="10"/>
      <c r="Y1913" s="31"/>
      <c r="Z1913" s="3"/>
      <c r="AA1913" s="1"/>
      <c r="AB1913" s="10"/>
      <c r="AC1913" s="3"/>
      <c r="AD1913" s="3"/>
      <c r="AE1913" s="3"/>
      <c r="AF1913" s="10"/>
      <c r="AG1913" s="1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86"/>
      <c r="W1914" s="10"/>
      <c r="X1914" s="10"/>
      <c r="Y1914" s="31"/>
      <c r="Z1914" s="3"/>
      <c r="AA1914" s="1"/>
      <c r="AB1914" s="10"/>
      <c r="AC1914" s="3"/>
      <c r="AD1914" s="3"/>
      <c r="AE1914" s="3"/>
      <c r="AF1914" s="10"/>
      <c r="AG1914" s="1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86"/>
      <c r="W1915" s="10"/>
      <c r="X1915" s="10"/>
      <c r="Y1915" s="31"/>
      <c r="Z1915" s="3"/>
      <c r="AA1915" s="1"/>
      <c r="AB1915" s="10"/>
      <c r="AC1915" s="3"/>
      <c r="AD1915" s="3"/>
      <c r="AE1915" s="3"/>
      <c r="AF1915" s="10"/>
      <c r="AG1915" s="1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86"/>
      <c r="W1916" s="10"/>
      <c r="X1916" s="10"/>
      <c r="Y1916" s="31"/>
      <c r="Z1916" s="3"/>
      <c r="AA1916" s="1"/>
      <c r="AB1916" s="10"/>
      <c r="AC1916" s="3"/>
      <c r="AD1916" s="3"/>
      <c r="AE1916" s="3"/>
      <c r="AF1916" s="10"/>
      <c r="AG1916" s="1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86"/>
      <c r="W1917" s="10"/>
      <c r="X1917" s="10"/>
      <c r="Y1917" s="31"/>
      <c r="Z1917" s="3"/>
      <c r="AA1917" s="1"/>
      <c r="AB1917" s="10"/>
      <c r="AC1917" s="3"/>
      <c r="AD1917" s="3"/>
      <c r="AE1917" s="3"/>
      <c r="AF1917" s="10"/>
      <c r="AG1917" s="1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86"/>
      <c r="W1918" s="10"/>
      <c r="X1918" s="10"/>
      <c r="Y1918" s="31"/>
      <c r="Z1918" s="3"/>
      <c r="AA1918" s="1"/>
      <c r="AB1918" s="10"/>
      <c r="AC1918" s="3"/>
      <c r="AD1918" s="3"/>
      <c r="AE1918" s="3"/>
      <c r="AF1918" s="10"/>
      <c r="AG1918" s="1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86"/>
      <c r="W1919" s="10"/>
      <c r="X1919" s="10"/>
      <c r="Y1919" s="31"/>
      <c r="Z1919" s="3"/>
      <c r="AA1919" s="1"/>
      <c r="AB1919" s="10"/>
      <c r="AC1919" s="3"/>
      <c r="AD1919" s="3"/>
      <c r="AE1919" s="3"/>
      <c r="AF1919" s="10"/>
      <c r="AG1919" s="1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86"/>
      <c r="W1920" s="10"/>
      <c r="X1920" s="10"/>
      <c r="Y1920" s="31"/>
      <c r="Z1920" s="3"/>
      <c r="AA1920" s="1"/>
      <c r="AB1920" s="10"/>
      <c r="AC1920" s="3"/>
      <c r="AD1920" s="3"/>
      <c r="AE1920" s="3"/>
      <c r="AF1920" s="10"/>
      <c r="AG1920" s="1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86"/>
      <c r="W1921" s="10"/>
      <c r="X1921" s="10"/>
      <c r="Y1921" s="31"/>
      <c r="Z1921" s="3"/>
      <c r="AA1921" s="1"/>
      <c r="AB1921" s="10"/>
      <c r="AC1921" s="3"/>
      <c r="AD1921" s="3"/>
      <c r="AE1921" s="3"/>
      <c r="AF1921" s="10"/>
      <c r="AG1921" s="1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86"/>
      <c r="W1922" s="10"/>
      <c r="X1922" s="10"/>
      <c r="Y1922" s="31"/>
      <c r="Z1922" s="3"/>
      <c r="AA1922" s="1"/>
      <c r="AB1922" s="10"/>
      <c r="AC1922" s="3"/>
      <c r="AD1922" s="3"/>
      <c r="AE1922" s="3"/>
      <c r="AF1922" s="10"/>
      <c r="AG1922" s="1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86"/>
      <c r="W1923" s="10"/>
      <c r="X1923" s="10"/>
      <c r="Y1923" s="31"/>
      <c r="Z1923" s="3"/>
      <c r="AA1923" s="1"/>
      <c r="AB1923" s="10"/>
      <c r="AC1923" s="3"/>
      <c r="AD1923" s="3"/>
      <c r="AE1923" s="3"/>
      <c r="AF1923" s="10"/>
      <c r="AG1923" s="1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86"/>
      <c r="W1924" s="10"/>
      <c r="X1924" s="10"/>
      <c r="Y1924" s="31"/>
      <c r="Z1924" s="3"/>
      <c r="AA1924" s="1"/>
      <c r="AB1924" s="10"/>
      <c r="AC1924" s="3"/>
      <c r="AD1924" s="3"/>
      <c r="AE1924" s="3"/>
      <c r="AF1924" s="10"/>
      <c r="AG1924" s="1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86"/>
      <c r="W1925" s="10"/>
      <c r="X1925" s="10"/>
      <c r="Y1925" s="31"/>
      <c r="Z1925" s="3"/>
      <c r="AA1925" s="1"/>
      <c r="AB1925" s="10"/>
      <c r="AC1925" s="3"/>
      <c r="AD1925" s="3"/>
      <c r="AE1925" s="3"/>
      <c r="AF1925" s="10"/>
      <c r="AG1925" s="1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86"/>
      <c r="W1926" s="10"/>
      <c r="X1926" s="10"/>
      <c r="Y1926" s="31"/>
      <c r="Z1926" s="3"/>
      <c r="AA1926" s="1"/>
      <c r="AB1926" s="10"/>
      <c r="AC1926" s="3"/>
      <c r="AD1926" s="3"/>
      <c r="AE1926" s="3"/>
      <c r="AF1926" s="10"/>
      <c r="AG1926" s="1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86"/>
      <c r="W1927" s="10"/>
      <c r="X1927" s="10"/>
      <c r="Y1927" s="31"/>
      <c r="Z1927" s="3"/>
      <c r="AA1927" s="1"/>
      <c r="AB1927" s="10"/>
      <c r="AC1927" s="3"/>
      <c r="AD1927" s="3"/>
      <c r="AE1927" s="3"/>
      <c r="AF1927" s="10"/>
      <c r="AG1927" s="1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86"/>
      <c r="W1928" s="10"/>
      <c r="X1928" s="10"/>
      <c r="Y1928" s="31"/>
      <c r="Z1928" s="3"/>
      <c r="AA1928" s="1"/>
      <c r="AB1928" s="10"/>
      <c r="AC1928" s="3"/>
      <c r="AD1928" s="3"/>
      <c r="AE1928" s="3"/>
      <c r="AF1928" s="10"/>
      <c r="AG1928" s="1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86"/>
      <c r="W1929" s="10"/>
      <c r="X1929" s="10"/>
      <c r="Y1929" s="31"/>
      <c r="Z1929" s="3"/>
      <c r="AA1929" s="1"/>
      <c r="AB1929" s="10"/>
      <c r="AC1929" s="3"/>
      <c r="AD1929" s="3"/>
      <c r="AE1929" s="3"/>
      <c r="AF1929" s="10"/>
      <c r="AG1929" s="1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86"/>
      <c r="W1930" s="10"/>
      <c r="X1930" s="10"/>
      <c r="Y1930" s="31"/>
      <c r="Z1930" s="3"/>
      <c r="AA1930" s="1"/>
      <c r="AB1930" s="10"/>
      <c r="AC1930" s="3"/>
      <c r="AD1930" s="3"/>
      <c r="AE1930" s="3"/>
      <c r="AF1930" s="10"/>
      <c r="AG1930" s="1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86"/>
      <c r="W1931" s="10"/>
      <c r="X1931" s="10"/>
      <c r="Y1931" s="31"/>
      <c r="Z1931" s="3"/>
      <c r="AA1931" s="1"/>
      <c r="AB1931" s="10"/>
      <c r="AC1931" s="3"/>
      <c r="AD1931" s="3"/>
      <c r="AE1931" s="3"/>
      <c r="AF1931" s="10"/>
      <c r="AG1931" s="1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86"/>
      <c r="W1932" s="10"/>
      <c r="X1932" s="10"/>
      <c r="Y1932" s="31"/>
      <c r="Z1932" s="3"/>
      <c r="AA1932" s="1"/>
      <c r="AB1932" s="10"/>
      <c r="AC1932" s="3"/>
      <c r="AD1932" s="3"/>
      <c r="AE1932" s="3"/>
      <c r="AF1932" s="10"/>
      <c r="AG1932" s="1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86"/>
      <c r="W1933" s="10"/>
      <c r="X1933" s="10"/>
      <c r="Y1933" s="31"/>
      <c r="Z1933" s="3"/>
      <c r="AA1933" s="1"/>
      <c r="AB1933" s="10"/>
      <c r="AC1933" s="3"/>
      <c r="AD1933" s="3"/>
      <c r="AE1933" s="3"/>
      <c r="AF1933" s="10"/>
      <c r="AG1933" s="1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86"/>
      <c r="W1934" s="10"/>
      <c r="X1934" s="10"/>
      <c r="Y1934" s="31"/>
      <c r="Z1934" s="3"/>
      <c r="AA1934" s="1"/>
      <c r="AB1934" s="10"/>
      <c r="AC1934" s="3"/>
      <c r="AD1934" s="3"/>
      <c r="AE1934" s="3"/>
      <c r="AF1934" s="10"/>
      <c r="AG1934" s="1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86"/>
      <c r="W1935" s="10"/>
      <c r="X1935" s="10"/>
      <c r="Y1935" s="31"/>
      <c r="Z1935" s="3"/>
      <c r="AA1935" s="1"/>
      <c r="AB1935" s="10"/>
      <c r="AC1935" s="3"/>
      <c r="AD1935" s="3"/>
      <c r="AE1935" s="3"/>
      <c r="AF1935" s="10"/>
      <c r="AG1935" s="1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86"/>
      <c r="W1936" s="10"/>
      <c r="X1936" s="10"/>
      <c r="Y1936" s="31"/>
      <c r="Z1936" s="3"/>
      <c r="AA1936" s="1"/>
      <c r="AB1936" s="10"/>
      <c r="AC1936" s="3"/>
      <c r="AD1936" s="3"/>
      <c r="AE1936" s="3"/>
      <c r="AF1936" s="10"/>
      <c r="AG1936" s="1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86"/>
      <c r="W1937" s="10"/>
      <c r="X1937" s="10"/>
      <c r="Y1937" s="31"/>
      <c r="Z1937" s="3"/>
      <c r="AA1937" s="1"/>
      <c r="AB1937" s="10"/>
      <c r="AC1937" s="3"/>
      <c r="AD1937" s="3"/>
      <c r="AE1937" s="3"/>
      <c r="AF1937" s="10"/>
      <c r="AG1937" s="1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86"/>
      <c r="W1938" s="10"/>
      <c r="X1938" s="10"/>
      <c r="Y1938" s="31"/>
      <c r="Z1938" s="3"/>
      <c r="AA1938" s="1"/>
      <c r="AB1938" s="10"/>
      <c r="AC1938" s="3"/>
      <c r="AD1938" s="3"/>
      <c r="AE1938" s="3"/>
      <c r="AF1938" s="10"/>
      <c r="AG1938" s="1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86"/>
      <c r="W1939" s="10"/>
      <c r="X1939" s="10"/>
      <c r="Y1939" s="31"/>
      <c r="Z1939" s="3"/>
      <c r="AA1939" s="1"/>
      <c r="AB1939" s="10"/>
      <c r="AC1939" s="3"/>
      <c r="AD1939" s="3"/>
      <c r="AE1939" s="3"/>
      <c r="AF1939" s="10"/>
      <c r="AG1939" s="1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86"/>
      <c r="W1940" s="10"/>
      <c r="X1940" s="10"/>
      <c r="Y1940" s="31"/>
      <c r="Z1940" s="3"/>
      <c r="AA1940" s="1"/>
      <c r="AB1940" s="10"/>
      <c r="AC1940" s="3"/>
      <c r="AD1940" s="3"/>
      <c r="AE1940" s="3"/>
      <c r="AF1940" s="10"/>
      <c r="AG1940" s="1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86"/>
      <c r="W1941" s="10"/>
      <c r="X1941" s="10"/>
      <c r="Y1941" s="31"/>
      <c r="Z1941" s="3"/>
      <c r="AA1941" s="1"/>
      <c r="AB1941" s="10"/>
      <c r="AC1941" s="3"/>
      <c r="AD1941" s="3"/>
      <c r="AE1941" s="3"/>
      <c r="AF1941" s="10"/>
      <c r="AG1941" s="1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86"/>
      <c r="W1942" s="10"/>
      <c r="X1942" s="10"/>
      <c r="Y1942" s="31"/>
      <c r="Z1942" s="3"/>
      <c r="AA1942" s="1"/>
      <c r="AB1942" s="10"/>
      <c r="AC1942" s="3"/>
      <c r="AD1942" s="3"/>
      <c r="AE1942" s="3"/>
      <c r="AF1942" s="10"/>
      <c r="AG1942" s="1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86"/>
      <c r="W1943" s="10"/>
      <c r="X1943" s="10"/>
      <c r="Y1943" s="31"/>
      <c r="Z1943" s="3"/>
      <c r="AA1943" s="1"/>
      <c r="AB1943" s="10"/>
      <c r="AC1943" s="3"/>
      <c r="AD1943" s="3"/>
      <c r="AE1943" s="3"/>
      <c r="AF1943" s="10"/>
      <c r="AG1943" s="1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86"/>
      <c r="W1944" s="10"/>
      <c r="X1944" s="10"/>
      <c r="Y1944" s="31"/>
      <c r="Z1944" s="3"/>
      <c r="AA1944" s="1"/>
      <c r="AB1944" s="10"/>
      <c r="AC1944" s="3"/>
      <c r="AD1944" s="3"/>
      <c r="AE1944" s="3"/>
      <c r="AF1944" s="10"/>
      <c r="AG1944" s="1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86"/>
      <c r="W1945" s="10"/>
      <c r="X1945" s="10"/>
      <c r="Y1945" s="31"/>
      <c r="Z1945" s="3"/>
      <c r="AA1945" s="1"/>
      <c r="AB1945" s="10"/>
      <c r="AC1945" s="3"/>
      <c r="AD1945" s="3"/>
      <c r="AE1945" s="3"/>
      <c r="AF1945" s="10"/>
      <c r="AG1945" s="1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86"/>
      <c r="W1946" s="10"/>
      <c r="X1946" s="10"/>
      <c r="Y1946" s="31"/>
      <c r="Z1946" s="3"/>
      <c r="AA1946" s="1"/>
      <c r="AB1946" s="10"/>
      <c r="AC1946" s="3"/>
      <c r="AD1946" s="3"/>
      <c r="AE1946" s="3"/>
      <c r="AF1946" s="10"/>
      <c r="AG1946" s="1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86"/>
      <c r="W1947" s="10"/>
      <c r="X1947" s="10"/>
      <c r="Y1947" s="31"/>
      <c r="Z1947" s="3"/>
      <c r="AA1947" s="1"/>
      <c r="AB1947" s="10"/>
      <c r="AC1947" s="3"/>
      <c r="AD1947" s="3"/>
      <c r="AE1947" s="3"/>
      <c r="AF1947" s="10"/>
      <c r="AG1947" s="1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86"/>
      <c r="W1948" s="10"/>
      <c r="X1948" s="10"/>
      <c r="Y1948" s="31"/>
      <c r="Z1948" s="3"/>
      <c r="AA1948" s="1"/>
      <c r="AB1948" s="10"/>
      <c r="AC1948" s="3"/>
      <c r="AD1948" s="3"/>
      <c r="AE1948" s="3"/>
      <c r="AF1948" s="10"/>
      <c r="AG1948" s="1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86"/>
      <c r="W1949" s="10"/>
      <c r="X1949" s="10"/>
      <c r="Y1949" s="31"/>
      <c r="Z1949" s="3"/>
      <c r="AA1949" s="1"/>
      <c r="AB1949" s="10"/>
      <c r="AC1949" s="3"/>
      <c r="AD1949" s="3"/>
      <c r="AE1949" s="3"/>
      <c r="AF1949" s="10"/>
      <c r="AG1949" s="1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86"/>
      <c r="W1950" s="10"/>
      <c r="X1950" s="10"/>
      <c r="Y1950" s="31"/>
      <c r="Z1950" s="3"/>
      <c r="AA1950" s="1"/>
      <c r="AB1950" s="10"/>
      <c r="AC1950" s="3"/>
      <c r="AD1950" s="3"/>
      <c r="AE1950" s="3"/>
      <c r="AF1950" s="10"/>
      <c r="AG1950" s="1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86"/>
      <c r="W1951" s="10"/>
      <c r="X1951" s="10"/>
      <c r="Y1951" s="31"/>
      <c r="Z1951" s="3"/>
      <c r="AA1951" s="1"/>
      <c r="AB1951" s="10"/>
      <c r="AC1951" s="3"/>
      <c r="AD1951" s="3"/>
      <c r="AE1951" s="3"/>
      <c r="AF1951" s="10"/>
      <c r="AG1951" s="1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86"/>
      <c r="W1952" s="10"/>
      <c r="X1952" s="10"/>
      <c r="Y1952" s="31"/>
      <c r="Z1952" s="3"/>
      <c r="AA1952" s="1"/>
      <c r="AB1952" s="10"/>
      <c r="AC1952" s="3"/>
      <c r="AD1952" s="3"/>
      <c r="AE1952" s="3"/>
      <c r="AF1952" s="10"/>
      <c r="AG1952" s="1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86"/>
      <c r="W1953" s="10"/>
      <c r="X1953" s="10"/>
      <c r="Y1953" s="31"/>
      <c r="Z1953" s="3"/>
      <c r="AA1953" s="1"/>
      <c r="AB1953" s="10"/>
      <c r="AC1953" s="3"/>
      <c r="AD1953" s="3"/>
      <c r="AE1953" s="3"/>
      <c r="AF1953" s="10"/>
      <c r="AG1953" s="1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86"/>
      <c r="W1954" s="10"/>
      <c r="X1954" s="10"/>
      <c r="Y1954" s="31"/>
      <c r="Z1954" s="3"/>
      <c r="AA1954" s="1"/>
      <c r="AB1954" s="10"/>
      <c r="AC1954" s="3"/>
      <c r="AD1954" s="3"/>
      <c r="AE1954" s="3"/>
      <c r="AF1954" s="10"/>
      <c r="AG1954" s="1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86"/>
      <c r="W1955" s="10"/>
      <c r="X1955" s="10"/>
      <c r="Y1955" s="31"/>
      <c r="Z1955" s="3"/>
      <c r="AA1955" s="1"/>
      <c r="AB1955" s="10"/>
      <c r="AC1955" s="3"/>
      <c r="AD1955" s="3"/>
      <c r="AE1955" s="3"/>
      <c r="AF1955" s="10"/>
      <c r="AG1955" s="1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86"/>
      <c r="W1956" s="10"/>
      <c r="X1956" s="10"/>
      <c r="Y1956" s="31"/>
      <c r="Z1956" s="3"/>
      <c r="AA1956" s="1"/>
      <c r="AB1956" s="10"/>
      <c r="AC1956" s="3"/>
      <c r="AD1956" s="3"/>
      <c r="AE1956" s="3"/>
      <c r="AF1956" s="10"/>
      <c r="AG1956" s="1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86"/>
      <c r="W1957" s="10"/>
      <c r="X1957" s="10"/>
      <c r="Y1957" s="31"/>
      <c r="Z1957" s="3"/>
      <c r="AA1957" s="1"/>
      <c r="AB1957" s="10"/>
      <c r="AC1957" s="3"/>
      <c r="AD1957" s="3"/>
      <c r="AE1957" s="3"/>
      <c r="AF1957" s="10"/>
      <c r="AG1957" s="1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86"/>
      <c r="W1958" s="10"/>
      <c r="X1958" s="10"/>
      <c r="Y1958" s="31"/>
      <c r="Z1958" s="3"/>
      <c r="AA1958" s="1"/>
      <c r="AB1958" s="10"/>
      <c r="AC1958" s="3"/>
      <c r="AD1958" s="3"/>
      <c r="AE1958" s="3"/>
      <c r="AF1958" s="10"/>
      <c r="AG1958" s="1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86"/>
      <c r="W1959" s="10"/>
      <c r="X1959" s="10"/>
      <c r="Y1959" s="31"/>
      <c r="Z1959" s="3"/>
      <c r="AA1959" s="1"/>
      <c r="AB1959" s="10"/>
      <c r="AC1959" s="3"/>
      <c r="AD1959" s="3"/>
      <c r="AE1959" s="3"/>
      <c r="AF1959" s="10"/>
      <c r="AG1959" s="1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86"/>
      <c r="W1960" s="10"/>
      <c r="X1960" s="10"/>
      <c r="Y1960" s="31"/>
      <c r="Z1960" s="3"/>
      <c r="AA1960" s="1"/>
      <c r="AB1960" s="10"/>
      <c r="AC1960" s="3"/>
      <c r="AD1960" s="3"/>
      <c r="AE1960" s="3"/>
      <c r="AF1960" s="10"/>
      <c r="AG1960" s="1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86"/>
      <c r="W1961" s="10"/>
      <c r="X1961" s="10"/>
      <c r="Y1961" s="31"/>
      <c r="Z1961" s="3"/>
      <c r="AA1961" s="1"/>
      <c r="AB1961" s="10"/>
      <c r="AC1961" s="3"/>
      <c r="AD1961" s="3"/>
      <c r="AE1961" s="3"/>
      <c r="AF1961" s="10"/>
      <c r="AG1961" s="1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86"/>
      <c r="W1962" s="10"/>
      <c r="X1962" s="10"/>
      <c r="Y1962" s="31"/>
      <c r="Z1962" s="3"/>
      <c r="AA1962" s="1"/>
      <c r="AB1962" s="10"/>
      <c r="AC1962" s="3"/>
      <c r="AD1962" s="3"/>
      <c r="AE1962" s="3"/>
      <c r="AF1962" s="10"/>
      <c r="AG1962" s="1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86"/>
      <c r="W1963" s="10"/>
      <c r="X1963" s="10"/>
      <c r="Y1963" s="31"/>
      <c r="Z1963" s="3"/>
      <c r="AA1963" s="1"/>
      <c r="AB1963" s="10"/>
      <c r="AC1963" s="3"/>
      <c r="AD1963" s="3"/>
      <c r="AE1963" s="3"/>
      <c r="AF1963" s="10"/>
      <c r="AG1963" s="1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86"/>
      <c r="W1964" s="10"/>
      <c r="X1964" s="10"/>
      <c r="Y1964" s="31"/>
      <c r="Z1964" s="3"/>
      <c r="AA1964" s="1"/>
      <c r="AB1964" s="10"/>
      <c r="AC1964" s="3"/>
      <c r="AD1964" s="3"/>
      <c r="AE1964" s="3"/>
      <c r="AF1964" s="10"/>
      <c r="AG1964" s="1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86"/>
      <c r="W1965" s="10"/>
      <c r="X1965" s="10"/>
      <c r="Y1965" s="31"/>
      <c r="Z1965" s="3"/>
      <c r="AA1965" s="1"/>
      <c r="AB1965" s="10"/>
      <c r="AC1965" s="3"/>
      <c r="AD1965" s="3"/>
      <c r="AE1965" s="3"/>
      <c r="AF1965" s="10"/>
      <c r="AG1965" s="1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86"/>
      <c r="W1966" s="10"/>
      <c r="X1966" s="10"/>
      <c r="Y1966" s="31"/>
      <c r="Z1966" s="3"/>
      <c r="AA1966" s="1"/>
      <c r="AB1966" s="10"/>
      <c r="AC1966" s="3"/>
      <c r="AD1966" s="3"/>
      <c r="AE1966" s="3"/>
      <c r="AF1966" s="10"/>
      <c r="AG1966" s="1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86"/>
      <c r="W1967" s="10"/>
      <c r="X1967" s="10"/>
      <c r="Y1967" s="31"/>
      <c r="Z1967" s="3"/>
      <c r="AA1967" s="1"/>
      <c r="AB1967" s="10"/>
      <c r="AC1967" s="3"/>
      <c r="AD1967" s="3"/>
      <c r="AE1967" s="3"/>
      <c r="AF1967" s="10"/>
      <c r="AG1967" s="1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86"/>
      <c r="W1968" s="10"/>
      <c r="X1968" s="10"/>
      <c r="Y1968" s="31"/>
      <c r="Z1968" s="3"/>
      <c r="AA1968" s="1"/>
      <c r="AB1968" s="10"/>
      <c r="AC1968" s="3"/>
      <c r="AD1968" s="3"/>
      <c r="AE1968" s="3"/>
      <c r="AF1968" s="10"/>
      <c r="AG1968" s="1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86"/>
      <c r="W1969" s="10"/>
      <c r="X1969" s="10"/>
      <c r="Y1969" s="31"/>
      <c r="Z1969" s="3"/>
      <c r="AA1969" s="1"/>
      <c r="AB1969" s="10"/>
      <c r="AC1969" s="3"/>
      <c r="AD1969" s="3"/>
      <c r="AE1969" s="3"/>
      <c r="AF1969" s="10"/>
      <c r="AG1969" s="1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86"/>
      <c r="W1970" s="10"/>
      <c r="X1970" s="10"/>
      <c r="Y1970" s="31"/>
      <c r="Z1970" s="3"/>
      <c r="AA1970" s="1"/>
      <c r="AB1970" s="10"/>
      <c r="AC1970" s="3"/>
      <c r="AD1970" s="3"/>
      <c r="AE1970" s="3"/>
      <c r="AF1970" s="10"/>
      <c r="AG1970" s="1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86"/>
      <c r="W1971" s="10"/>
      <c r="X1971" s="10"/>
      <c r="Y1971" s="31"/>
      <c r="Z1971" s="3"/>
      <c r="AA1971" s="1"/>
      <c r="AB1971" s="10"/>
      <c r="AC1971" s="3"/>
      <c r="AD1971" s="3"/>
      <c r="AE1971" s="3"/>
      <c r="AF1971" s="10"/>
      <c r="AG1971" s="1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86"/>
      <c r="W1972" s="10"/>
      <c r="X1972" s="10"/>
      <c r="Y1972" s="31"/>
      <c r="Z1972" s="3"/>
      <c r="AA1972" s="1"/>
      <c r="AB1972" s="10"/>
      <c r="AC1972" s="3"/>
      <c r="AD1972" s="3"/>
      <c r="AE1972" s="3"/>
      <c r="AF1972" s="10"/>
      <c r="AG1972" s="1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86"/>
      <c r="W1973" s="10"/>
      <c r="X1973" s="10"/>
      <c r="Y1973" s="31"/>
      <c r="Z1973" s="3"/>
      <c r="AA1973" s="1"/>
      <c r="AB1973" s="10"/>
      <c r="AC1973" s="3"/>
      <c r="AD1973" s="3"/>
      <c r="AE1973" s="3"/>
      <c r="AF1973" s="10"/>
      <c r="AG1973" s="1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86"/>
      <c r="W1974" s="10"/>
      <c r="X1974" s="10"/>
      <c r="Y1974" s="31"/>
      <c r="Z1974" s="3"/>
      <c r="AA1974" s="1"/>
      <c r="AB1974" s="10"/>
      <c r="AC1974" s="3"/>
      <c r="AD1974" s="3"/>
      <c r="AE1974" s="3"/>
      <c r="AF1974" s="10"/>
      <c r="AG1974" s="1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86"/>
      <c r="W1975" s="10"/>
      <c r="X1975" s="10"/>
      <c r="Y1975" s="31"/>
      <c r="Z1975" s="3"/>
      <c r="AA1975" s="1"/>
      <c r="AB1975" s="10"/>
      <c r="AC1975" s="3"/>
      <c r="AD1975" s="3"/>
      <c r="AE1975" s="3"/>
      <c r="AF1975" s="10"/>
      <c r="AG1975" s="1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86"/>
      <c r="W1976" s="10"/>
      <c r="X1976" s="10"/>
      <c r="Y1976" s="31"/>
      <c r="Z1976" s="3"/>
      <c r="AA1976" s="1"/>
      <c r="AB1976" s="10"/>
      <c r="AC1976" s="3"/>
      <c r="AD1976" s="3"/>
      <c r="AE1976" s="3"/>
      <c r="AF1976" s="10"/>
      <c r="AG1976" s="1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86"/>
      <c r="W1977" s="10"/>
      <c r="X1977" s="10"/>
      <c r="Y1977" s="31"/>
      <c r="Z1977" s="3"/>
      <c r="AA1977" s="1"/>
      <c r="AB1977" s="10"/>
      <c r="AC1977" s="3"/>
      <c r="AD1977" s="3"/>
      <c r="AE1977" s="3"/>
      <c r="AF1977" s="10"/>
      <c r="AG1977" s="1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86"/>
      <c r="W1978" s="10"/>
      <c r="X1978" s="10"/>
      <c r="Y1978" s="31"/>
      <c r="Z1978" s="3"/>
      <c r="AA1978" s="1"/>
      <c r="AB1978" s="10"/>
      <c r="AC1978" s="3"/>
      <c r="AD1978" s="3"/>
      <c r="AE1978" s="3"/>
      <c r="AF1978" s="10"/>
      <c r="AG1978" s="1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86"/>
      <c r="W1979" s="10"/>
      <c r="X1979" s="10"/>
      <c r="Y1979" s="31"/>
      <c r="Z1979" s="3"/>
      <c r="AA1979" s="1"/>
      <c r="AB1979" s="10"/>
      <c r="AC1979" s="3"/>
      <c r="AD1979" s="3"/>
      <c r="AE1979" s="3"/>
      <c r="AF1979" s="10"/>
      <c r="AG1979" s="1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86"/>
      <c r="W1980" s="10"/>
      <c r="X1980" s="10"/>
      <c r="Y1980" s="31"/>
      <c r="Z1980" s="3"/>
      <c r="AA1980" s="1"/>
      <c r="AB1980" s="10"/>
      <c r="AC1980" s="3"/>
      <c r="AD1980" s="3"/>
      <c r="AE1980" s="3"/>
      <c r="AF1980" s="10"/>
      <c r="AG1980" s="1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86"/>
      <c r="W1981" s="10"/>
      <c r="X1981" s="10"/>
      <c r="Y1981" s="31"/>
      <c r="Z1981" s="3"/>
      <c r="AA1981" s="1"/>
      <c r="AB1981" s="10"/>
      <c r="AC1981" s="3"/>
      <c r="AD1981" s="3"/>
      <c r="AE1981" s="3"/>
      <c r="AF1981" s="10"/>
      <c r="AG1981" s="1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86"/>
      <c r="W1982" s="10"/>
      <c r="X1982" s="10"/>
      <c r="Y1982" s="31"/>
      <c r="Z1982" s="3"/>
      <c r="AA1982" s="1"/>
      <c r="AB1982" s="10"/>
      <c r="AC1982" s="3"/>
      <c r="AD1982" s="3"/>
      <c r="AE1982" s="3"/>
      <c r="AF1982" s="10"/>
      <c r="AG1982" s="1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86"/>
      <c r="W1983" s="10"/>
      <c r="X1983" s="10"/>
      <c r="Y1983" s="31"/>
      <c r="Z1983" s="3"/>
      <c r="AA1983" s="1"/>
      <c r="AB1983" s="10"/>
      <c r="AC1983" s="3"/>
      <c r="AD1983" s="3"/>
      <c r="AE1983" s="3"/>
      <c r="AF1983" s="10"/>
      <c r="AG1983" s="1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86"/>
      <c r="W1984" s="10"/>
      <c r="X1984" s="10"/>
      <c r="Y1984" s="31"/>
      <c r="Z1984" s="3"/>
      <c r="AA1984" s="1"/>
      <c r="AB1984" s="10"/>
      <c r="AC1984" s="3"/>
      <c r="AD1984" s="3"/>
      <c r="AE1984" s="3"/>
      <c r="AF1984" s="10"/>
      <c r="AG1984" s="1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86"/>
      <c r="W1985" s="10"/>
      <c r="X1985" s="10"/>
      <c r="Y1985" s="31"/>
      <c r="Z1985" s="3"/>
      <c r="AA1985" s="1"/>
      <c r="AB1985" s="10"/>
      <c r="AC1985" s="3"/>
      <c r="AD1985" s="3"/>
      <c r="AE1985" s="3"/>
      <c r="AF1985" s="10"/>
      <c r="AG1985" s="1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86"/>
      <c r="W1986" s="10"/>
      <c r="X1986" s="10"/>
      <c r="Y1986" s="31"/>
      <c r="Z1986" s="3"/>
      <c r="AA1986" s="1"/>
      <c r="AB1986" s="10"/>
      <c r="AC1986" s="3"/>
      <c r="AD1986" s="3"/>
      <c r="AE1986" s="3"/>
      <c r="AF1986" s="10"/>
      <c r="AG1986" s="1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86"/>
      <c r="W1987" s="10"/>
      <c r="X1987" s="10"/>
      <c r="Y1987" s="31"/>
      <c r="Z1987" s="3"/>
      <c r="AA1987" s="1"/>
      <c r="AB1987" s="10"/>
      <c r="AC1987" s="3"/>
      <c r="AD1987" s="3"/>
      <c r="AE1987" s="3"/>
      <c r="AF1987" s="10"/>
      <c r="AG1987" s="1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86"/>
      <c r="W1988" s="10"/>
      <c r="X1988" s="10"/>
      <c r="Y1988" s="31"/>
      <c r="Z1988" s="3"/>
      <c r="AA1988" s="1"/>
      <c r="AB1988" s="10"/>
      <c r="AC1988" s="3"/>
      <c r="AD1988" s="3"/>
      <c r="AE1988" s="3"/>
      <c r="AF1988" s="10"/>
      <c r="AG1988" s="1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86"/>
      <c r="W1989" s="10"/>
      <c r="X1989" s="10"/>
      <c r="Y1989" s="31"/>
      <c r="Z1989" s="3"/>
      <c r="AA1989" s="1"/>
      <c r="AB1989" s="10"/>
      <c r="AC1989" s="3"/>
      <c r="AD1989" s="3"/>
      <c r="AE1989" s="3"/>
      <c r="AF1989" s="10"/>
      <c r="AG1989" s="1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86"/>
      <c r="W1990" s="10"/>
      <c r="X1990" s="10"/>
      <c r="Y1990" s="31"/>
      <c r="Z1990" s="3"/>
      <c r="AA1990" s="1"/>
      <c r="AB1990" s="10"/>
      <c r="AC1990" s="3"/>
      <c r="AD1990" s="3"/>
      <c r="AE1990" s="3"/>
      <c r="AF1990" s="10"/>
      <c r="AG1990" s="1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86"/>
      <c r="W1991" s="10"/>
      <c r="X1991" s="10"/>
      <c r="Y1991" s="31"/>
      <c r="Z1991" s="3"/>
      <c r="AA1991" s="1"/>
      <c r="AB1991" s="10"/>
      <c r="AC1991" s="3"/>
      <c r="AD1991" s="3"/>
      <c r="AE1991" s="3"/>
      <c r="AF1991" s="10"/>
      <c r="AG1991" s="1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86"/>
      <c r="W1992" s="10"/>
      <c r="X1992" s="10"/>
      <c r="Y1992" s="31"/>
      <c r="Z1992" s="3"/>
      <c r="AA1992" s="1"/>
      <c r="AB1992" s="10"/>
      <c r="AC1992" s="3"/>
      <c r="AD1992" s="3"/>
      <c r="AE1992" s="3"/>
      <c r="AF1992" s="10"/>
      <c r="AG1992" s="1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86"/>
      <c r="W1993" s="10"/>
      <c r="X1993" s="10"/>
      <c r="Y1993" s="31"/>
      <c r="Z1993" s="3"/>
      <c r="AA1993" s="1"/>
      <c r="AB1993" s="10"/>
      <c r="AC1993" s="3"/>
      <c r="AD1993" s="3"/>
      <c r="AE1993" s="3"/>
      <c r="AF1993" s="10"/>
      <c r="AG1993" s="1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86"/>
      <c r="W1994" s="10"/>
      <c r="X1994" s="10"/>
      <c r="Y1994" s="31"/>
      <c r="Z1994" s="3"/>
      <c r="AA1994" s="1"/>
      <c r="AB1994" s="10"/>
      <c r="AC1994" s="3"/>
      <c r="AD1994" s="3"/>
      <c r="AE1994" s="3"/>
      <c r="AF1994" s="10"/>
      <c r="AG1994" s="1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86"/>
      <c r="W1995" s="10"/>
      <c r="X1995" s="10"/>
      <c r="Y1995" s="31"/>
      <c r="Z1995" s="3"/>
      <c r="AA1995" s="1"/>
      <c r="AB1995" s="10"/>
      <c r="AC1995" s="3"/>
      <c r="AD1995" s="3"/>
      <c r="AE1995" s="3"/>
      <c r="AF1995" s="10"/>
      <c r="AG1995" s="1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86"/>
      <c r="W1996" s="10"/>
      <c r="X1996" s="10"/>
      <c r="Y1996" s="31"/>
      <c r="Z1996" s="3"/>
      <c r="AA1996" s="1"/>
      <c r="AB1996" s="10"/>
      <c r="AC1996" s="3"/>
      <c r="AD1996" s="3"/>
      <c r="AE1996" s="3"/>
      <c r="AF1996" s="10"/>
      <c r="AG1996" s="1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86"/>
      <c r="W1997" s="10"/>
      <c r="X1997" s="10"/>
      <c r="Y1997" s="31"/>
      <c r="Z1997" s="3"/>
      <c r="AA1997" s="1"/>
      <c r="AB1997" s="10"/>
      <c r="AC1997" s="3"/>
      <c r="AD1997" s="3"/>
      <c r="AE1997" s="3"/>
      <c r="AF1997" s="10"/>
      <c r="AG1997" s="1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86"/>
      <c r="W1998" s="10"/>
      <c r="X1998" s="10"/>
      <c r="Y1998" s="31"/>
      <c r="Z1998" s="3"/>
      <c r="AA1998" s="1"/>
      <c r="AB1998" s="10"/>
      <c r="AC1998" s="3"/>
      <c r="AD1998" s="3"/>
      <c r="AE1998" s="3"/>
      <c r="AF1998" s="10"/>
      <c r="AG1998" s="1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86"/>
      <c r="W1999" s="10"/>
      <c r="X1999" s="10"/>
      <c r="Y1999" s="31"/>
      <c r="Z1999" s="3"/>
      <c r="AA1999" s="1"/>
      <c r="AB1999" s="10"/>
      <c r="AC1999" s="3"/>
      <c r="AD1999" s="3"/>
      <c r="AE1999" s="3"/>
      <c r="AF1999" s="10"/>
      <c r="AG1999" s="1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86"/>
      <c r="W2000" s="10"/>
      <c r="X2000" s="10"/>
      <c r="Y2000" s="31"/>
      <c r="Z2000" s="3"/>
      <c r="AA2000" s="1"/>
      <c r="AB2000" s="10"/>
      <c r="AC2000" s="3"/>
      <c r="AD2000" s="3"/>
      <c r="AE2000" s="3"/>
      <c r="AF2000" s="10"/>
      <c r="AG2000" s="1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86"/>
      <c r="W2001" s="10"/>
      <c r="X2001" s="10"/>
      <c r="Y2001" s="31"/>
      <c r="Z2001" s="3"/>
      <c r="AA2001" s="1"/>
      <c r="AB2001" s="10"/>
      <c r="AC2001" s="3"/>
      <c r="AD2001" s="3"/>
      <c r="AE2001" s="3"/>
      <c r="AF2001" s="10"/>
      <c r="AG2001" s="1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86"/>
      <c r="W2002" s="10"/>
      <c r="X2002" s="10"/>
      <c r="Y2002" s="31"/>
      <c r="Z2002" s="3"/>
      <c r="AA2002" s="1"/>
      <c r="AB2002" s="10"/>
      <c r="AC2002" s="3"/>
      <c r="AD2002" s="3"/>
      <c r="AE2002" s="3"/>
      <c r="AF2002" s="10"/>
      <c r="AG2002" s="1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86"/>
      <c r="W2003" s="10"/>
      <c r="X2003" s="10"/>
      <c r="Y2003" s="31"/>
      <c r="Z2003" s="3"/>
      <c r="AA2003" s="1"/>
      <c r="AB2003" s="10"/>
      <c r="AC2003" s="3"/>
      <c r="AD2003" s="3"/>
      <c r="AE2003" s="3"/>
      <c r="AF2003" s="10"/>
      <c r="AG2003" s="1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86"/>
      <c r="W2004" s="10"/>
      <c r="X2004" s="10"/>
      <c r="Y2004" s="31"/>
      <c r="Z2004" s="3"/>
      <c r="AA2004" s="1"/>
      <c r="AB2004" s="10"/>
      <c r="AC2004" s="3"/>
      <c r="AD2004" s="3"/>
      <c r="AE2004" s="3"/>
      <c r="AF2004" s="10"/>
      <c r="AG2004" s="1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86"/>
      <c r="W2005" s="10"/>
      <c r="X2005" s="10"/>
      <c r="Y2005" s="31"/>
      <c r="Z2005" s="3"/>
      <c r="AA2005" s="1"/>
      <c r="AB2005" s="10"/>
      <c r="AC2005" s="3"/>
      <c r="AD2005" s="3"/>
      <c r="AE2005" s="3"/>
      <c r="AF2005" s="10"/>
      <c r="AG2005" s="1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86"/>
      <c r="W2006" s="10"/>
      <c r="X2006" s="10"/>
      <c r="Y2006" s="31"/>
      <c r="Z2006" s="3"/>
      <c r="AA2006" s="1"/>
      <c r="AB2006" s="10"/>
      <c r="AC2006" s="3"/>
      <c r="AD2006" s="3"/>
      <c r="AE2006" s="3"/>
      <c r="AF2006" s="10"/>
      <c r="AG2006" s="1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86"/>
      <c r="W2007" s="10"/>
      <c r="X2007" s="10"/>
      <c r="Y2007" s="31"/>
      <c r="Z2007" s="3"/>
      <c r="AA2007" s="1"/>
      <c r="AB2007" s="10"/>
      <c r="AC2007" s="3"/>
      <c r="AD2007" s="3"/>
      <c r="AE2007" s="3"/>
      <c r="AF2007" s="10"/>
      <c r="AG2007" s="1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86"/>
      <c r="W2008" s="10"/>
      <c r="X2008" s="10"/>
      <c r="Y2008" s="31"/>
      <c r="Z2008" s="3"/>
      <c r="AA2008" s="1"/>
      <c r="AB2008" s="10"/>
      <c r="AC2008" s="3"/>
      <c r="AD2008" s="3"/>
      <c r="AE2008" s="3"/>
      <c r="AF2008" s="10"/>
      <c r="AG2008" s="1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86"/>
      <c r="W2009" s="10"/>
      <c r="X2009" s="10"/>
      <c r="Y2009" s="31"/>
      <c r="Z2009" s="3"/>
      <c r="AA2009" s="1"/>
      <c r="AB2009" s="10"/>
      <c r="AC2009" s="3"/>
      <c r="AD2009" s="3"/>
      <c r="AE2009" s="3"/>
      <c r="AF2009" s="10"/>
      <c r="AG2009" s="1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86"/>
      <c r="W2010" s="10"/>
      <c r="X2010" s="10"/>
      <c r="Y2010" s="31"/>
      <c r="Z2010" s="3"/>
      <c r="AA2010" s="1"/>
      <c r="AB2010" s="10"/>
      <c r="AC2010" s="3"/>
      <c r="AD2010" s="3"/>
      <c r="AE2010" s="3"/>
      <c r="AF2010" s="10"/>
      <c r="AG2010" s="1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86"/>
      <c r="W2011" s="10"/>
      <c r="X2011" s="10"/>
      <c r="Y2011" s="31"/>
      <c r="Z2011" s="3"/>
      <c r="AA2011" s="1"/>
      <c r="AB2011" s="10"/>
      <c r="AC2011" s="3"/>
      <c r="AD2011" s="3"/>
      <c r="AE2011" s="3"/>
      <c r="AF2011" s="10"/>
      <c r="AG2011" s="1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86"/>
      <c r="W2012" s="10"/>
      <c r="X2012" s="10"/>
      <c r="Y2012" s="31"/>
      <c r="Z2012" s="3"/>
      <c r="AA2012" s="1"/>
      <c r="AB2012" s="10"/>
      <c r="AC2012" s="3"/>
      <c r="AD2012" s="3"/>
      <c r="AE2012" s="3"/>
      <c r="AF2012" s="10"/>
      <c r="AG2012" s="1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86"/>
      <c r="W2013" s="10"/>
      <c r="X2013" s="10"/>
      <c r="Y2013" s="31"/>
      <c r="Z2013" s="3"/>
      <c r="AA2013" s="1"/>
      <c r="AB2013" s="10"/>
      <c r="AC2013" s="3"/>
      <c r="AD2013" s="3"/>
      <c r="AE2013" s="3"/>
      <c r="AF2013" s="10"/>
      <c r="AG2013" s="1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86"/>
      <c r="W2014" s="10"/>
      <c r="X2014" s="10"/>
      <c r="Y2014" s="31"/>
      <c r="Z2014" s="3"/>
      <c r="AA2014" s="1"/>
      <c r="AB2014" s="10"/>
      <c r="AC2014" s="3"/>
      <c r="AD2014" s="3"/>
      <c r="AE2014" s="3"/>
      <c r="AF2014" s="10"/>
      <c r="AG2014" s="1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86"/>
      <c r="W2015" s="10"/>
      <c r="X2015" s="10"/>
      <c r="Y2015" s="31"/>
      <c r="Z2015" s="3"/>
      <c r="AA2015" s="1"/>
      <c r="AB2015" s="10"/>
      <c r="AC2015" s="3"/>
      <c r="AD2015" s="3"/>
      <c r="AE2015" s="3"/>
      <c r="AF2015" s="10"/>
      <c r="AG2015" s="1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86"/>
      <c r="W2016" s="10"/>
      <c r="X2016" s="10"/>
      <c r="Y2016" s="31"/>
      <c r="Z2016" s="3"/>
      <c r="AA2016" s="1"/>
      <c r="AB2016" s="10"/>
      <c r="AC2016" s="3"/>
      <c r="AD2016" s="3"/>
      <c r="AE2016" s="3"/>
      <c r="AF2016" s="10"/>
      <c r="AG2016" s="1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86"/>
      <c r="W2017" s="10"/>
      <c r="X2017" s="10"/>
      <c r="Y2017" s="31"/>
      <c r="Z2017" s="3"/>
      <c r="AA2017" s="1"/>
      <c r="AB2017" s="10"/>
      <c r="AC2017" s="3"/>
      <c r="AD2017" s="3"/>
      <c r="AE2017" s="3"/>
      <c r="AF2017" s="10"/>
      <c r="AG2017" s="1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86"/>
      <c r="W2018" s="10"/>
      <c r="X2018" s="10"/>
      <c r="Y2018" s="31"/>
      <c r="Z2018" s="3"/>
      <c r="AA2018" s="1"/>
      <c r="AB2018" s="10"/>
      <c r="AC2018" s="3"/>
      <c r="AD2018" s="3"/>
      <c r="AE2018" s="3"/>
      <c r="AF2018" s="10"/>
      <c r="AG2018" s="1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86"/>
      <c r="W2019" s="10"/>
      <c r="X2019" s="10"/>
      <c r="Y2019" s="31"/>
      <c r="Z2019" s="3"/>
      <c r="AA2019" s="1"/>
      <c r="AB2019" s="10"/>
      <c r="AC2019" s="3"/>
      <c r="AD2019" s="3"/>
      <c r="AE2019" s="3"/>
      <c r="AF2019" s="10"/>
      <c r="AG2019" s="1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97"/>
      <c r="W2020" s="10"/>
      <c r="X2020" s="10"/>
      <c r="Y2020" s="31"/>
      <c r="Z2020" s="3"/>
      <c r="AA2020" s="1"/>
      <c r="AB2020" s="10"/>
      <c r="AC2020" s="3"/>
      <c r="AD2020" s="3"/>
      <c r="AE2020" s="3"/>
      <c r="AF2020" s="10"/>
      <c r="AG2020" s="1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86"/>
      <c r="W2021" s="29"/>
      <c r="X2021" s="29"/>
      <c r="Y2021" s="35"/>
      <c r="Z2021" s="22"/>
      <c r="AA2021" s="25"/>
      <c r="AB2021" s="29"/>
      <c r="AC2021" s="22"/>
      <c r="AD2021" s="22"/>
      <c r="AE2021" s="22"/>
      <c r="AF2021" s="29"/>
      <c r="AG2021" s="23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  <c r="EX2021" s="25"/>
    </row>
    <row r="2022" spans="1:154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86"/>
      <c r="W2022" s="29"/>
      <c r="X2022" s="29"/>
      <c r="Y2022" s="35"/>
      <c r="Z2022" s="22"/>
      <c r="AA2022" s="25"/>
      <c r="AB2022" s="29"/>
      <c r="AC2022" s="22"/>
      <c r="AD2022" s="22"/>
      <c r="AE2022" s="22"/>
      <c r="AF2022" s="29"/>
      <c r="AG2022" s="23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  <c r="EX2022" s="25"/>
    </row>
    <row r="2023" spans="1:154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86"/>
      <c r="W2023" s="10"/>
      <c r="X2023" s="10"/>
      <c r="Y2023" s="31"/>
      <c r="Z2023" s="3"/>
      <c r="AA2023" s="1"/>
      <c r="AB2023" s="10"/>
      <c r="AC2023" s="3"/>
      <c r="AD2023" s="3"/>
      <c r="AE2023" s="3"/>
      <c r="AF2023" s="10"/>
      <c r="AG2023" s="1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86"/>
      <c r="W2024" s="10"/>
      <c r="X2024" s="10"/>
      <c r="Y2024" s="31"/>
      <c r="Z2024" s="3"/>
      <c r="AA2024" s="1"/>
      <c r="AB2024" s="10"/>
      <c r="AC2024" s="3"/>
      <c r="AD2024" s="3"/>
      <c r="AE2024" s="3"/>
      <c r="AF2024" s="10"/>
      <c r="AG2024" s="1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86"/>
      <c r="W2025" s="10"/>
      <c r="X2025" s="10"/>
      <c r="Y2025" s="31"/>
      <c r="Z2025" s="3"/>
      <c r="AA2025" s="1"/>
      <c r="AB2025" s="10"/>
      <c r="AC2025" s="3"/>
      <c r="AD2025" s="3"/>
      <c r="AE2025" s="3"/>
      <c r="AF2025" s="10"/>
      <c r="AG2025" s="1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86"/>
      <c r="W2026" s="10"/>
      <c r="X2026" s="10"/>
      <c r="Y2026" s="31"/>
      <c r="Z2026" s="3"/>
      <c r="AA2026" s="1"/>
      <c r="AB2026" s="10"/>
      <c r="AC2026" s="3"/>
      <c r="AD2026" s="3"/>
      <c r="AE2026" s="3"/>
      <c r="AF2026" s="10"/>
      <c r="AG2026" s="1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86"/>
      <c r="W2027" s="10"/>
      <c r="X2027" s="10"/>
      <c r="Y2027" s="31"/>
      <c r="Z2027" s="3"/>
      <c r="AA2027" s="1"/>
      <c r="AB2027" s="10"/>
      <c r="AC2027" s="3"/>
      <c r="AD2027" s="3"/>
      <c r="AE2027" s="3"/>
      <c r="AF2027" s="10"/>
      <c r="AG2027" s="1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86"/>
      <c r="W2028" s="10"/>
      <c r="X2028" s="10"/>
      <c r="Y2028" s="31"/>
      <c r="Z2028" s="3"/>
      <c r="AA2028" s="1"/>
      <c r="AB2028" s="10"/>
      <c r="AC2028" s="3"/>
      <c r="AD2028" s="3"/>
      <c r="AE2028" s="3"/>
      <c r="AF2028" s="10"/>
      <c r="AG2028" s="1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86"/>
      <c r="W2029" s="10"/>
      <c r="X2029" s="10"/>
      <c r="Y2029" s="31"/>
      <c r="Z2029" s="3"/>
      <c r="AA2029" s="1"/>
      <c r="AB2029" s="10"/>
      <c r="AC2029" s="3"/>
      <c r="AD2029" s="3"/>
      <c r="AE2029" s="3"/>
      <c r="AF2029" s="10"/>
      <c r="AG2029" s="1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86"/>
      <c r="W2030" s="10"/>
      <c r="X2030" s="10"/>
      <c r="Y2030" s="31"/>
      <c r="Z2030" s="3"/>
      <c r="AA2030" s="1"/>
      <c r="AB2030" s="10"/>
      <c r="AC2030" s="3"/>
      <c r="AD2030" s="3"/>
      <c r="AE2030" s="3"/>
      <c r="AF2030" s="10"/>
      <c r="AG2030" s="1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86"/>
      <c r="W2031" s="10"/>
      <c r="X2031" s="10"/>
      <c r="Y2031" s="31"/>
      <c r="Z2031" s="3"/>
      <c r="AA2031" s="1"/>
      <c r="AB2031" s="10"/>
      <c r="AC2031" s="3"/>
      <c r="AD2031" s="3"/>
      <c r="AE2031" s="3"/>
      <c r="AF2031" s="10"/>
      <c r="AG2031" s="1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86"/>
      <c r="W2032" s="10"/>
      <c r="X2032" s="10"/>
      <c r="Y2032" s="31"/>
      <c r="Z2032" s="3"/>
      <c r="AA2032" s="1"/>
      <c r="AB2032" s="10"/>
      <c r="AC2032" s="3"/>
      <c r="AD2032" s="3"/>
      <c r="AE2032" s="3"/>
      <c r="AF2032" s="10"/>
      <c r="AG2032" s="1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86"/>
      <c r="W2033" s="10"/>
      <c r="X2033" s="10"/>
      <c r="Y2033" s="31"/>
      <c r="Z2033" s="3"/>
      <c r="AA2033" s="1"/>
      <c r="AB2033" s="10"/>
      <c r="AC2033" s="3"/>
      <c r="AD2033" s="3"/>
      <c r="AE2033" s="3"/>
      <c r="AF2033" s="10"/>
      <c r="AG2033" s="1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86"/>
      <c r="W2034" s="10"/>
      <c r="X2034" s="10"/>
      <c r="Y2034" s="31"/>
      <c r="Z2034" s="3"/>
      <c r="AA2034" s="1"/>
      <c r="AB2034" s="10"/>
      <c r="AC2034" s="3"/>
      <c r="AD2034" s="3"/>
      <c r="AE2034" s="3"/>
      <c r="AF2034" s="10"/>
      <c r="AG2034" s="1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86"/>
      <c r="W2035" s="10"/>
      <c r="X2035" s="10"/>
      <c r="Y2035" s="31"/>
      <c r="Z2035" s="3"/>
      <c r="AA2035" s="1"/>
      <c r="AB2035" s="10"/>
      <c r="AC2035" s="3"/>
      <c r="AD2035" s="3"/>
      <c r="AE2035" s="3"/>
      <c r="AF2035" s="10"/>
      <c r="AG2035" s="1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86"/>
      <c r="W2036" s="10"/>
      <c r="X2036" s="10"/>
      <c r="Y2036" s="31"/>
      <c r="Z2036" s="3"/>
      <c r="AA2036" s="1"/>
      <c r="AB2036" s="10"/>
      <c r="AC2036" s="3"/>
      <c r="AD2036" s="3"/>
      <c r="AE2036" s="3"/>
      <c r="AF2036" s="10"/>
      <c r="AG2036" s="1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86"/>
      <c r="W2037" s="10"/>
      <c r="X2037" s="10"/>
      <c r="Y2037" s="31"/>
      <c r="Z2037" s="3"/>
      <c r="AA2037" s="1"/>
      <c r="AB2037" s="10"/>
      <c r="AC2037" s="3"/>
      <c r="AD2037" s="3"/>
      <c r="AE2037" s="3"/>
      <c r="AF2037" s="10"/>
      <c r="AG2037" s="1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86"/>
      <c r="W2038" s="10"/>
      <c r="X2038" s="10"/>
      <c r="Y2038" s="31"/>
      <c r="Z2038" s="3"/>
      <c r="AA2038" s="1"/>
      <c r="AB2038" s="10"/>
      <c r="AC2038" s="3"/>
      <c r="AD2038" s="3"/>
      <c r="AE2038" s="3"/>
      <c r="AF2038" s="10"/>
      <c r="AG2038" s="1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86"/>
      <c r="W2039" s="10"/>
      <c r="X2039" s="10"/>
      <c r="Y2039" s="31"/>
      <c r="Z2039" s="3"/>
      <c r="AA2039" s="1"/>
      <c r="AB2039" s="10"/>
      <c r="AC2039" s="3"/>
      <c r="AD2039" s="3"/>
      <c r="AE2039" s="3"/>
      <c r="AF2039" s="10"/>
      <c r="AG2039" s="1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86"/>
      <c r="W2040" s="10"/>
      <c r="X2040" s="10"/>
      <c r="Y2040" s="31"/>
      <c r="Z2040" s="3"/>
      <c r="AA2040" s="1"/>
      <c r="AB2040" s="10"/>
      <c r="AC2040" s="3"/>
      <c r="AD2040" s="3"/>
      <c r="AE2040" s="3"/>
      <c r="AF2040" s="10"/>
      <c r="AG2040" s="1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86"/>
      <c r="W2041" s="10"/>
      <c r="X2041" s="10"/>
      <c r="Y2041" s="31"/>
      <c r="Z2041" s="3"/>
      <c r="AA2041" s="1"/>
      <c r="AB2041" s="10"/>
      <c r="AC2041" s="3"/>
      <c r="AD2041" s="3"/>
      <c r="AE2041" s="3"/>
      <c r="AF2041" s="10"/>
      <c r="AG2041" s="1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86"/>
      <c r="W2042" s="10"/>
      <c r="X2042" s="10"/>
      <c r="Y2042" s="31"/>
      <c r="Z2042" s="3"/>
      <c r="AA2042" s="1"/>
      <c r="AB2042" s="10"/>
      <c r="AC2042" s="3"/>
      <c r="AD2042" s="3"/>
      <c r="AE2042" s="3"/>
      <c r="AF2042" s="10"/>
      <c r="AG2042" s="1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86"/>
      <c r="W2043" s="10"/>
      <c r="X2043" s="10"/>
      <c r="Y2043" s="31"/>
      <c r="Z2043" s="3"/>
      <c r="AA2043" s="1"/>
      <c r="AB2043" s="10"/>
      <c r="AC2043" s="3"/>
      <c r="AD2043" s="3"/>
      <c r="AE2043" s="3"/>
      <c r="AF2043" s="10"/>
      <c r="AG2043" s="1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86"/>
      <c r="W2044" s="10"/>
      <c r="X2044" s="10"/>
      <c r="Y2044" s="31"/>
      <c r="Z2044" s="3"/>
      <c r="AA2044" s="1"/>
      <c r="AB2044" s="10"/>
      <c r="AC2044" s="3"/>
      <c r="AD2044" s="3"/>
      <c r="AE2044" s="3"/>
      <c r="AF2044" s="10"/>
      <c r="AG2044" s="1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86"/>
      <c r="W2045" s="10"/>
      <c r="X2045" s="10"/>
      <c r="Y2045" s="31"/>
      <c r="Z2045" s="3"/>
      <c r="AA2045" s="1"/>
      <c r="AB2045" s="10"/>
      <c r="AC2045" s="3"/>
      <c r="AD2045" s="3"/>
      <c r="AE2045" s="3"/>
      <c r="AF2045" s="10"/>
      <c r="AG2045" s="1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86"/>
      <c r="W2046" s="10"/>
      <c r="X2046" s="10"/>
      <c r="Y2046" s="31"/>
      <c r="Z2046" s="3"/>
      <c r="AA2046" s="1"/>
      <c r="AB2046" s="10"/>
      <c r="AC2046" s="3"/>
      <c r="AD2046" s="3"/>
      <c r="AE2046" s="3"/>
      <c r="AF2046" s="10"/>
      <c r="AG2046" s="1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86"/>
      <c r="W2047" s="10"/>
      <c r="X2047" s="10"/>
      <c r="Y2047" s="31"/>
      <c r="Z2047" s="3"/>
      <c r="AA2047" s="1"/>
      <c r="AB2047" s="10"/>
      <c r="AC2047" s="3"/>
      <c r="AD2047" s="3"/>
      <c r="AE2047" s="3"/>
      <c r="AF2047" s="10"/>
      <c r="AG2047" s="1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86"/>
      <c r="W2048" s="10"/>
      <c r="X2048" s="10"/>
      <c r="Y2048" s="31"/>
      <c r="Z2048" s="3"/>
      <c r="AA2048" s="1"/>
      <c r="AB2048" s="10"/>
      <c r="AC2048" s="3"/>
      <c r="AD2048" s="3"/>
      <c r="AE2048" s="3"/>
      <c r="AF2048" s="10"/>
      <c r="AG2048" s="1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86"/>
      <c r="W2049" s="10"/>
      <c r="X2049" s="10"/>
      <c r="Y2049" s="31"/>
      <c r="Z2049" s="3"/>
      <c r="AA2049" s="1"/>
      <c r="AB2049" s="10"/>
      <c r="AC2049" s="3"/>
      <c r="AD2049" s="3"/>
      <c r="AE2049" s="3"/>
      <c r="AF2049" s="10"/>
      <c r="AG2049" s="1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86"/>
      <c r="W2050" s="10"/>
      <c r="X2050" s="10"/>
      <c r="Y2050" s="31"/>
      <c r="Z2050" s="3"/>
      <c r="AA2050" s="1"/>
      <c r="AB2050" s="10"/>
      <c r="AC2050" s="3"/>
      <c r="AD2050" s="3"/>
      <c r="AE2050" s="3"/>
      <c r="AF2050" s="10"/>
      <c r="AG2050" s="1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86"/>
      <c r="W2051" s="10"/>
      <c r="X2051" s="10"/>
      <c r="Y2051" s="31"/>
      <c r="Z2051" s="3"/>
      <c r="AA2051" s="1"/>
      <c r="AB2051" s="10"/>
      <c r="AC2051" s="3"/>
      <c r="AD2051" s="3"/>
      <c r="AE2051" s="3"/>
      <c r="AF2051" s="10"/>
      <c r="AG2051" s="1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86"/>
      <c r="W2052" s="10"/>
      <c r="X2052" s="10"/>
      <c r="Y2052" s="31"/>
      <c r="Z2052" s="3"/>
      <c r="AA2052" s="1"/>
      <c r="AB2052" s="10"/>
      <c r="AC2052" s="3"/>
      <c r="AD2052" s="3"/>
      <c r="AE2052" s="3"/>
      <c r="AF2052" s="10"/>
      <c r="AG2052" s="1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86"/>
      <c r="W2053" s="10"/>
      <c r="X2053" s="10"/>
      <c r="Y2053" s="31"/>
      <c r="Z2053" s="3"/>
      <c r="AA2053" s="1"/>
      <c r="AB2053" s="10"/>
      <c r="AC2053" s="3"/>
      <c r="AD2053" s="3"/>
      <c r="AE2053" s="3"/>
      <c r="AF2053" s="10"/>
      <c r="AG2053" s="1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86"/>
      <c r="W2054" s="10"/>
      <c r="X2054" s="10"/>
      <c r="Y2054" s="31"/>
      <c r="Z2054" s="3"/>
      <c r="AA2054" s="1"/>
      <c r="AB2054" s="10"/>
      <c r="AC2054" s="3"/>
      <c r="AD2054" s="3"/>
      <c r="AE2054" s="3"/>
      <c r="AF2054" s="10"/>
      <c r="AG2054" s="1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86"/>
      <c r="W2055" s="10"/>
      <c r="X2055" s="10"/>
      <c r="Y2055" s="31"/>
      <c r="Z2055" s="3"/>
      <c r="AA2055" s="1"/>
      <c r="AB2055" s="10"/>
      <c r="AC2055" s="3"/>
      <c r="AD2055" s="3"/>
      <c r="AE2055" s="3"/>
      <c r="AF2055" s="10"/>
      <c r="AG2055" s="1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86"/>
      <c r="W2056" s="10"/>
      <c r="X2056" s="10"/>
      <c r="Y2056" s="31"/>
      <c r="Z2056" s="3"/>
      <c r="AA2056" s="1"/>
      <c r="AB2056" s="10"/>
      <c r="AC2056" s="3"/>
      <c r="AD2056" s="3"/>
      <c r="AE2056" s="3"/>
      <c r="AF2056" s="10"/>
      <c r="AG2056" s="1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86"/>
      <c r="W2057" s="10"/>
      <c r="X2057" s="10"/>
      <c r="Y2057" s="31"/>
      <c r="Z2057" s="3"/>
      <c r="AA2057" s="1"/>
      <c r="AB2057" s="10"/>
      <c r="AC2057" s="3"/>
      <c r="AD2057" s="3"/>
      <c r="AE2057" s="3"/>
      <c r="AF2057" s="10"/>
      <c r="AG2057" s="1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86"/>
      <c r="W2058" s="10"/>
      <c r="X2058" s="10"/>
      <c r="Y2058" s="31"/>
      <c r="Z2058" s="3"/>
      <c r="AA2058" s="1"/>
      <c r="AB2058" s="10"/>
      <c r="AC2058" s="3"/>
      <c r="AD2058" s="3"/>
      <c r="AE2058" s="3"/>
      <c r="AF2058" s="10"/>
      <c r="AG2058" s="1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86"/>
      <c r="W2059" s="10"/>
      <c r="X2059" s="10"/>
      <c r="Y2059" s="31"/>
      <c r="Z2059" s="3"/>
      <c r="AA2059" s="1"/>
      <c r="AB2059" s="10"/>
      <c r="AC2059" s="3"/>
      <c r="AD2059" s="3"/>
      <c r="AE2059" s="3"/>
      <c r="AF2059" s="10"/>
      <c r="AG2059" s="1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86"/>
      <c r="W2060" s="10"/>
      <c r="X2060" s="10"/>
      <c r="Y2060" s="31"/>
      <c r="Z2060" s="3"/>
      <c r="AA2060" s="1"/>
      <c r="AB2060" s="10"/>
      <c r="AC2060" s="3"/>
      <c r="AD2060" s="3"/>
      <c r="AE2060" s="3"/>
      <c r="AF2060" s="10"/>
      <c r="AG2060" s="1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86"/>
      <c r="W2061" s="10"/>
      <c r="X2061" s="10"/>
      <c r="Y2061" s="31"/>
      <c r="Z2061" s="3"/>
      <c r="AA2061" s="1"/>
      <c r="AB2061" s="10"/>
      <c r="AC2061" s="3"/>
      <c r="AD2061" s="3"/>
      <c r="AE2061" s="3"/>
      <c r="AF2061" s="10"/>
      <c r="AG2061" s="1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86"/>
      <c r="W2062" s="10"/>
      <c r="X2062" s="10"/>
      <c r="Y2062" s="31"/>
      <c r="Z2062" s="3"/>
      <c r="AA2062" s="1"/>
      <c r="AB2062" s="10"/>
      <c r="AC2062" s="3"/>
      <c r="AD2062" s="3"/>
      <c r="AE2062" s="3"/>
      <c r="AF2062" s="10"/>
      <c r="AG2062" s="1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86"/>
      <c r="W2063" s="10"/>
      <c r="X2063" s="10"/>
      <c r="Y2063" s="31"/>
      <c r="Z2063" s="3"/>
      <c r="AA2063" s="1"/>
      <c r="AB2063" s="10"/>
      <c r="AC2063" s="3"/>
      <c r="AD2063" s="3"/>
      <c r="AE2063" s="3"/>
      <c r="AF2063" s="10"/>
      <c r="AG2063" s="1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86"/>
      <c r="W2064" s="10"/>
      <c r="X2064" s="10"/>
      <c r="Y2064" s="31"/>
      <c r="Z2064" s="3"/>
      <c r="AA2064" s="1"/>
      <c r="AB2064" s="10"/>
      <c r="AC2064" s="3"/>
      <c r="AD2064" s="3"/>
      <c r="AE2064" s="3"/>
      <c r="AF2064" s="10"/>
      <c r="AG2064" s="1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86"/>
      <c r="W2065" s="10"/>
      <c r="X2065" s="10"/>
      <c r="Y2065" s="31"/>
      <c r="Z2065" s="3"/>
      <c r="AA2065" s="1"/>
      <c r="AB2065" s="10"/>
      <c r="AC2065" s="3"/>
      <c r="AD2065" s="3"/>
      <c r="AE2065" s="3"/>
      <c r="AF2065" s="10"/>
      <c r="AG2065" s="1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86"/>
      <c r="W2066" s="10"/>
      <c r="X2066" s="10"/>
      <c r="Y2066" s="31"/>
      <c r="Z2066" s="3"/>
      <c r="AA2066" s="1"/>
      <c r="AB2066" s="10"/>
      <c r="AC2066" s="3"/>
      <c r="AD2066" s="3"/>
      <c r="AE2066" s="3"/>
      <c r="AF2066" s="10"/>
      <c r="AG2066" s="1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86"/>
      <c r="W2067" s="10"/>
      <c r="X2067" s="10"/>
      <c r="Y2067" s="31"/>
      <c r="Z2067" s="3"/>
      <c r="AA2067" s="1"/>
      <c r="AB2067" s="10"/>
      <c r="AC2067" s="3"/>
      <c r="AD2067" s="3"/>
      <c r="AE2067" s="3"/>
      <c r="AF2067" s="10"/>
      <c r="AG2067" s="1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86"/>
      <c r="W2068" s="10"/>
      <c r="X2068" s="10"/>
      <c r="Y2068" s="31"/>
      <c r="Z2068" s="3"/>
      <c r="AA2068" s="1"/>
      <c r="AB2068" s="10"/>
      <c r="AC2068" s="3"/>
      <c r="AD2068" s="3"/>
      <c r="AE2068" s="3"/>
      <c r="AF2068" s="10"/>
      <c r="AG2068" s="1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86"/>
      <c r="W2069" s="10"/>
      <c r="X2069" s="10"/>
      <c r="Y2069" s="31"/>
      <c r="Z2069" s="3"/>
      <c r="AA2069" s="1"/>
      <c r="AB2069" s="10"/>
      <c r="AC2069" s="3"/>
      <c r="AD2069" s="3"/>
      <c r="AE2069" s="3"/>
      <c r="AF2069" s="10"/>
      <c r="AG2069" s="1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86"/>
      <c r="W2070" s="10"/>
      <c r="X2070" s="10"/>
      <c r="Y2070" s="31"/>
      <c r="Z2070" s="3"/>
      <c r="AA2070" s="1"/>
      <c r="AB2070" s="10"/>
      <c r="AC2070" s="3"/>
      <c r="AD2070" s="3"/>
      <c r="AE2070" s="3"/>
      <c r="AF2070" s="10"/>
      <c r="AG2070" s="1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86"/>
      <c r="W2071" s="10"/>
      <c r="X2071" s="10"/>
      <c r="Y2071" s="31"/>
      <c r="Z2071" s="3"/>
      <c r="AA2071" s="1"/>
      <c r="AB2071" s="10"/>
      <c r="AC2071" s="3"/>
      <c r="AD2071" s="3"/>
      <c r="AE2071" s="3"/>
      <c r="AF2071" s="10"/>
      <c r="AG2071" s="1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86"/>
      <c r="W2072" s="10"/>
      <c r="X2072" s="10"/>
      <c r="Y2072" s="31"/>
      <c r="Z2072" s="3"/>
      <c r="AA2072" s="1"/>
      <c r="AB2072" s="10"/>
      <c r="AC2072" s="3"/>
      <c r="AD2072" s="3"/>
      <c r="AE2072" s="3"/>
      <c r="AF2072" s="10"/>
      <c r="AG2072" s="1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86"/>
      <c r="W2073" s="10"/>
      <c r="X2073" s="10"/>
      <c r="Y2073" s="31"/>
      <c r="Z2073" s="3"/>
      <c r="AA2073" s="1"/>
      <c r="AB2073" s="10"/>
      <c r="AC2073" s="3"/>
      <c r="AD2073" s="3"/>
      <c r="AE2073" s="3"/>
      <c r="AF2073" s="10"/>
      <c r="AG2073" s="1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86"/>
      <c r="W2074" s="10"/>
      <c r="X2074" s="10"/>
      <c r="Y2074" s="31"/>
      <c r="Z2074" s="3"/>
      <c r="AA2074" s="1"/>
      <c r="AB2074" s="10"/>
      <c r="AC2074" s="3"/>
      <c r="AD2074" s="3"/>
      <c r="AE2074" s="3"/>
      <c r="AF2074" s="10"/>
      <c r="AG2074" s="1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86"/>
      <c r="W2075" s="10"/>
      <c r="X2075" s="10"/>
      <c r="Y2075" s="31"/>
      <c r="Z2075" s="3"/>
      <c r="AA2075" s="1"/>
      <c r="AB2075" s="10"/>
      <c r="AC2075" s="3"/>
      <c r="AD2075" s="3"/>
      <c r="AE2075" s="3"/>
      <c r="AF2075" s="10"/>
      <c r="AG2075" s="1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86"/>
      <c r="W2076" s="10"/>
      <c r="X2076" s="10"/>
      <c r="Y2076" s="31"/>
      <c r="Z2076" s="3"/>
      <c r="AA2076" s="1"/>
      <c r="AB2076" s="10"/>
      <c r="AC2076" s="3"/>
      <c r="AD2076" s="3"/>
      <c r="AE2076" s="3"/>
      <c r="AF2076" s="10"/>
      <c r="AG2076" s="1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86"/>
      <c r="W2077" s="10"/>
      <c r="X2077" s="10"/>
      <c r="Y2077" s="31"/>
      <c r="Z2077" s="3"/>
      <c r="AA2077" s="1"/>
      <c r="AB2077" s="10"/>
      <c r="AC2077" s="3"/>
      <c r="AD2077" s="3"/>
      <c r="AE2077" s="3"/>
      <c r="AF2077" s="10"/>
      <c r="AG2077" s="1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86"/>
      <c r="W2078" s="10"/>
      <c r="X2078" s="10"/>
      <c r="Y2078" s="31"/>
      <c r="Z2078" s="3"/>
      <c r="AA2078" s="1"/>
      <c r="AB2078" s="10"/>
      <c r="AC2078" s="3"/>
      <c r="AD2078" s="3"/>
      <c r="AE2078" s="3"/>
      <c r="AF2078" s="10"/>
      <c r="AG2078" s="1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86"/>
      <c r="W2079" s="10"/>
      <c r="X2079" s="10"/>
      <c r="Y2079" s="31"/>
      <c r="Z2079" s="3"/>
      <c r="AA2079" s="1"/>
      <c r="AB2079" s="10"/>
      <c r="AC2079" s="3"/>
      <c r="AD2079" s="3"/>
      <c r="AE2079" s="3"/>
      <c r="AF2079" s="10"/>
      <c r="AG2079" s="1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86"/>
      <c r="W2080" s="10"/>
      <c r="X2080" s="10"/>
      <c r="Y2080" s="31"/>
      <c r="Z2080" s="3"/>
      <c r="AA2080" s="1"/>
      <c r="AB2080" s="10"/>
      <c r="AC2080" s="3"/>
      <c r="AD2080" s="3"/>
      <c r="AE2080" s="3"/>
      <c r="AF2080" s="10"/>
      <c r="AG2080" s="1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86"/>
      <c r="W2081" s="10"/>
      <c r="X2081" s="10"/>
      <c r="Y2081" s="31"/>
      <c r="Z2081" s="3"/>
      <c r="AA2081" s="1"/>
      <c r="AB2081" s="10"/>
      <c r="AC2081" s="3"/>
      <c r="AD2081" s="3"/>
      <c r="AE2081" s="3"/>
      <c r="AF2081" s="10"/>
      <c r="AG2081" s="1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86"/>
      <c r="W2082" s="10"/>
      <c r="X2082" s="10"/>
      <c r="Y2082" s="31"/>
      <c r="Z2082" s="3"/>
      <c r="AA2082" s="1"/>
      <c r="AB2082" s="10"/>
      <c r="AC2082" s="3"/>
      <c r="AD2082" s="3"/>
      <c r="AE2082" s="3"/>
      <c r="AF2082" s="10"/>
      <c r="AG2082" s="1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86"/>
      <c r="W2083" s="10"/>
      <c r="X2083" s="10"/>
      <c r="Y2083" s="31"/>
      <c r="Z2083" s="3"/>
      <c r="AA2083" s="1"/>
      <c r="AB2083" s="10"/>
      <c r="AC2083" s="3"/>
      <c r="AD2083" s="3"/>
      <c r="AE2083" s="3"/>
      <c r="AF2083" s="10"/>
      <c r="AG2083" s="1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86"/>
      <c r="W2084" s="10"/>
      <c r="X2084" s="10"/>
      <c r="Y2084" s="31"/>
      <c r="Z2084" s="3"/>
      <c r="AA2084" s="1"/>
      <c r="AB2084" s="10"/>
      <c r="AC2084" s="3"/>
      <c r="AD2084" s="3"/>
      <c r="AE2084" s="3"/>
      <c r="AF2084" s="10"/>
      <c r="AG2084" s="1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86"/>
      <c r="W2085" s="10"/>
      <c r="X2085" s="10"/>
      <c r="Y2085" s="31"/>
      <c r="Z2085" s="3"/>
      <c r="AA2085" s="1"/>
      <c r="AB2085" s="10"/>
      <c r="AC2085" s="3"/>
      <c r="AD2085" s="3"/>
      <c r="AE2085" s="3"/>
      <c r="AF2085" s="10"/>
      <c r="AG2085" s="1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86"/>
      <c r="W2086" s="10"/>
      <c r="X2086" s="10"/>
      <c r="Y2086" s="31"/>
      <c r="Z2086" s="3"/>
      <c r="AA2086" s="1"/>
      <c r="AB2086" s="10"/>
      <c r="AC2086" s="3"/>
      <c r="AD2086" s="3"/>
      <c r="AE2086" s="3"/>
      <c r="AF2086" s="10"/>
      <c r="AG2086" s="1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86"/>
      <c r="W2087" s="10"/>
      <c r="X2087" s="10"/>
      <c r="Y2087" s="31"/>
      <c r="Z2087" s="3"/>
      <c r="AA2087" s="1"/>
      <c r="AB2087" s="10"/>
      <c r="AC2087" s="3"/>
      <c r="AD2087" s="3"/>
      <c r="AE2087" s="3"/>
      <c r="AF2087" s="10"/>
      <c r="AG2087" s="1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86"/>
      <c r="W2088" s="10"/>
      <c r="X2088" s="10"/>
      <c r="Y2088" s="31"/>
      <c r="Z2088" s="3"/>
      <c r="AA2088" s="1"/>
      <c r="AB2088" s="10"/>
      <c r="AC2088" s="3"/>
      <c r="AD2088" s="3"/>
      <c r="AE2088" s="3"/>
      <c r="AF2088" s="10"/>
      <c r="AG2088" s="1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86"/>
      <c r="W2089" s="10"/>
      <c r="X2089" s="10"/>
      <c r="Y2089" s="31"/>
      <c r="Z2089" s="3"/>
      <c r="AA2089" s="1"/>
      <c r="AB2089" s="10"/>
      <c r="AC2089" s="3"/>
      <c r="AD2089" s="3"/>
      <c r="AE2089" s="3"/>
      <c r="AF2089" s="10"/>
      <c r="AG2089" s="1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86"/>
      <c r="W2090" s="10"/>
      <c r="X2090" s="10"/>
      <c r="Y2090" s="31"/>
      <c r="Z2090" s="3"/>
      <c r="AA2090" s="1"/>
      <c r="AB2090" s="10"/>
      <c r="AC2090" s="3"/>
      <c r="AD2090" s="3"/>
      <c r="AE2090" s="3"/>
      <c r="AF2090" s="10"/>
      <c r="AG2090" s="1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86"/>
      <c r="W2091" s="10"/>
      <c r="X2091" s="10"/>
      <c r="Y2091" s="31"/>
      <c r="Z2091" s="3"/>
      <c r="AA2091" s="1"/>
      <c r="AB2091" s="10"/>
      <c r="AC2091" s="3"/>
      <c r="AD2091" s="3"/>
      <c r="AE2091" s="3"/>
      <c r="AF2091" s="10"/>
      <c r="AG2091" s="1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86"/>
      <c r="W2092" s="10"/>
      <c r="X2092" s="10"/>
      <c r="Y2092" s="31"/>
      <c r="Z2092" s="3"/>
      <c r="AA2092" s="1"/>
      <c r="AB2092" s="10"/>
      <c r="AC2092" s="3"/>
      <c r="AD2092" s="3"/>
      <c r="AE2092" s="3"/>
      <c r="AF2092" s="10"/>
      <c r="AG2092" s="1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86"/>
      <c r="W2093" s="10"/>
      <c r="X2093" s="10"/>
      <c r="Y2093" s="31"/>
      <c r="Z2093" s="3"/>
      <c r="AA2093" s="1"/>
      <c r="AB2093" s="10"/>
      <c r="AC2093" s="3"/>
      <c r="AD2093" s="3"/>
      <c r="AE2093" s="3"/>
      <c r="AF2093" s="10"/>
      <c r="AG2093" s="1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86"/>
      <c r="W2094" s="10"/>
      <c r="X2094" s="10"/>
      <c r="Y2094" s="31"/>
      <c r="Z2094" s="3"/>
      <c r="AA2094" s="1"/>
      <c r="AB2094" s="10"/>
      <c r="AC2094" s="3"/>
      <c r="AD2094" s="3"/>
      <c r="AE2094" s="3"/>
      <c r="AF2094" s="10"/>
      <c r="AG2094" s="1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86"/>
      <c r="W2095" s="10"/>
      <c r="X2095" s="10"/>
      <c r="Y2095" s="31"/>
      <c r="Z2095" s="3"/>
      <c r="AA2095" s="1"/>
      <c r="AB2095" s="10"/>
      <c r="AC2095" s="3"/>
      <c r="AD2095" s="3"/>
      <c r="AE2095" s="3"/>
      <c r="AF2095" s="10"/>
      <c r="AG2095" s="1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86"/>
      <c r="W2096" s="10"/>
      <c r="X2096" s="10"/>
      <c r="Y2096" s="31"/>
      <c r="Z2096" s="3"/>
      <c r="AA2096" s="1"/>
      <c r="AB2096" s="10"/>
      <c r="AC2096" s="3"/>
      <c r="AD2096" s="3"/>
      <c r="AE2096" s="3"/>
      <c r="AF2096" s="10"/>
      <c r="AG2096" s="1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86"/>
      <c r="W2097" s="10"/>
      <c r="X2097" s="10"/>
      <c r="Y2097" s="31"/>
      <c r="Z2097" s="3"/>
      <c r="AA2097" s="1"/>
      <c r="AB2097" s="10"/>
      <c r="AC2097" s="3"/>
      <c r="AD2097" s="3"/>
      <c r="AE2097" s="3"/>
      <c r="AF2097" s="10"/>
      <c r="AG2097" s="1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86"/>
      <c r="W2098" s="10"/>
      <c r="X2098" s="10"/>
      <c r="Y2098" s="31"/>
      <c r="Z2098" s="3"/>
      <c r="AA2098" s="1"/>
      <c r="AB2098" s="10"/>
      <c r="AC2098" s="3"/>
      <c r="AD2098" s="3"/>
      <c r="AE2098" s="3"/>
      <c r="AF2098" s="10"/>
      <c r="AG2098" s="1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86"/>
      <c r="W2099" s="10"/>
      <c r="X2099" s="10"/>
      <c r="Y2099" s="31"/>
      <c r="Z2099" s="3"/>
      <c r="AA2099" s="1"/>
      <c r="AB2099" s="10"/>
      <c r="AC2099" s="3"/>
      <c r="AD2099" s="3"/>
      <c r="AE2099" s="3"/>
      <c r="AF2099" s="10"/>
      <c r="AG2099" s="1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86"/>
      <c r="W2100" s="10"/>
      <c r="X2100" s="10"/>
      <c r="Y2100" s="31"/>
      <c r="Z2100" s="3"/>
      <c r="AA2100" s="1"/>
      <c r="AB2100" s="10"/>
      <c r="AC2100" s="3"/>
      <c r="AD2100" s="3"/>
      <c r="AE2100" s="3"/>
      <c r="AF2100" s="10"/>
      <c r="AG2100" s="1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86"/>
      <c r="W2101" s="10"/>
      <c r="X2101" s="10"/>
      <c r="Y2101" s="31"/>
      <c r="Z2101" s="3"/>
      <c r="AA2101" s="1"/>
      <c r="AB2101" s="10"/>
      <c r="AC2101" s="3"/>
      <c r="AD2101" s="3"/>
      <c r="AE2101" s="3"/>
      <c r="AF2101" s="10"/>
      <c r="AG2101" s="1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86"/>
      <c r="W2102" s="10"/>
      <c r="X2102" s="10"/>
      <c r="Y2102" s="31"/>
      <c r="Z2102" s="3"/>
      <c r="AA2102" s="1"/>
      <c r="AB2102" s="10"/>
      <c r="AC2102" s="3"/>
      <c r="AD2102" s="3"/>
      <c r="AE2102" s="3"/>
      <c r="AF2102" s="10"/>
      <c r="AG2102" s="1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86"/>
      <c r="W2103" s="10"/>
      <c r="X2103" s="10"/>
      <c r="Y2103" s="31"/>
      <c r="Z2103" s="3"/>
      <c r="AA2103" s="1"/>
      <c r="AB2103" s="10"/>
      <c r="AC2103" s="3"/>
      <c r="AD2103" s="3"/>
      <c r="AE2103" s="3"/>
      <c r="AF2103" s="10"/>
      <c r="AG2103" s="1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86"/>
      <c r="W2104" s="10"/>
      <c r="X2104" s="10"/>
      <c r="Y2104" s="31"/>
      <c r="Z2104" s="3"/>
      <c r="AA2104" s="1"/>
      <c r="AB2104" s="10"/>
      <c r="AC2104" s="3"/>
      <c r="AD2104" s="3"/>
      <c r="AE2104" s="3"/>
      <c r="AF2104" s="10"/>
      <c r="AG2104" s="1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86"/>
      <c r="W2105" s="10"/>
      <c r="X2105" s="10"/>
      <c r="Y2105" s="31"/>
      <c r="Z2105" s="3"/>
      <c r="AA2105" s="1"/>
      <c r="AB2105" s="10"/>
      <c r="AC2105" s="3"/>
      <c r="AD2105" s="3"/>
      <c r="AE2105" s="3"/>
      <c r="AF2105" s="10"/>
      <c r="AG2105" s="1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86"/>
      <c r="W2106" s="10"/>
      <c r="X2106" s="10"/>
      <c r="Y2106" s="31"/>
      <c r="Z2106" s="3"/>
      <c r="AA2106" s="1"/>
      <c r="AB2106" s="10"/>
      <c r="AC2106" s="3"/>
      <c r="AD2106" s="3"/>
      <c r="AE2106" s="3"/>
      <c r="AF2106" s="10"/>
      <c r="AG2106" s="1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86"/>
      <c r="W2107" s="10"/>
      <c r="X2107" s="10"/>
      <c r="Y2107" s="31"/>
      <c r="Z2107" s="3"/>
      <c r="AA2107" s="1"/>
      <c r="AB2107" s="10"/>
      <c r="AC2107" s="3"/>
      <c r="AD2107" s="3"/>
      <c r="AE2107" s="3"/>
      <c r="AF2107" s="10"/>
      <c r="AG2107" s="1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86"/>
      <c r="W2108" s="10"/>
      <c r="X2108" s="10"/>
      <c r="Y2108" s="31"/>
      <c r="Z2108" s="3"/>
      <c r="AA2108" s="1"/>
      <c r="AB2108" s="10"/>
      <c r="AC2108" s="3"/>
      <c r="AD2108" s="3"/>
      <c r="AE2108" s="3"/>
      <c r="AF2108" s="10"/>
      <c r="AG2108" s="1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86"/>
      <c r="W2109" s="10"/>
      <c r="X2109" s="10"/>
      <c r="Y2109" s="31"/>
      <c r="Z2109" s="3"/>
      <c r="AA2109" s="1"/>
      <c r="AB2109" s="10"/>
      <c r="AC2109" s="3"/>
      <c r="AD2109" s="3"/>
      <c r="AE2109" s="3"/>
      <c r="AF2109" s="10"/>
      <c r="AG2109" s="1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86"/>
      <c r="W2110" s="10"/>
      <c r="X2110" s="10"/>
      <c r="Y2110" s="31"/>
      <c r="Z2110" s="3"/>
      <c r="AA2110" s="1"/>
      <c r="AB2110" s="10"/>
      <c r="AC2110" s="3"/>
      <c r="AD2110" s="3"/>
      <c r="AE2110" s="3"/>
      <c r="AF2110" s="10"/>
      <c r="AG2110" s="1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86"/>
      <c r="W2111" s="10"/>
      <c r="X2111" s="10"/>
      <c r="Y2111" s="31"/>
      <c r="Z2111" s="3"/>
      <c r="AA2111" s="1"/>
      <c r="AB2111" s="10"/>
      <c r="AC2111" s="3"/>
      <c r="AD2111" s="3"/>
      <c r="AE2111" s="3"/>
      <c r="AF2111" s="10"/>
      <c r="AG2111" s="1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86"/>
      <c r="W2112" s="10"/>
      <c r="X2112" s="10"/>
      <c r="Y2112" s="31"/>
      <c r="Z2112" s="3"/>
      <c r="AA2112" s="1"/>
      <c r="AB2112" s="10"/>
      <c r="AC2112" s="3"/>
      <c r="AD2112" s="3"/>
      <c r="AE2112" s="3"/>
      <c r="AF2112" s="10"/>
      <c r="AG2112" s="1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86"/>
      <c r="W2113" s="10"/>
      <c r="X2113" s="10"/>
      <c r="Y2113" s="31"/>
      <c r="Z2113" s="3"/>
      <c r="AA2113" s="1"/>
      <c r="AB2113" s="10"/>
      <c r="AC2113" s="3"/>
      <c r="AD2113" s="3"/>
      <c r="AE2113" s="3"/>
      <c r="AF2113" s="10"/>
      <c r="AG2113" s="1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86"/>
      <c r="W2114" s="10"/>
      <c r="X2114" s="10"/>
      <c r="Y2114" s="31"/>
      <c r="Z2114" s="3"/>
      <c r="AA2114" s="1"/>
      <c r="AB2114" s="10"/>
      <c r="AC2114" s="3"/>
      <c r="AD2114" s="3"/>
      <c r="AE2114" s="3"/>
      <c r="AF2114" s="10"/>
      <c r="AG2114" s="1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86"/>
      <c r="W2115" s="10"/>
      <c r="X2115" s="10"/>
      <c r="Y2115" s="31"/>
      <c r="Z2115" s="3"/>
      <c r="AA2115" s="1"/>
      <c r="AB2115" s="10"/>
      <c r="AC2115" s="3"/>
      <c r="AD2115" s="3"/>
      <c r="AE2115" s="3"/>
      <c r="AF2115" s="10"/>
      <c r="AG2115" s="1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86"/>
      <c r="W2116" s="10"/>
      <c r="X2116" s="10"/>
      <c r="Y2116" s="31"/>
      <c r="Z2116" s="3"/>
      <c r="AA2116" s="1"/>
      <c r="AB2116" s="10"/>
      <c r="AC2116" s="3"/>
      <c r="AD2116" s="3"/>
      <c r="AE2116" s="3"/>
      <c r="AF2116" s="10"/>
      <c r="AG2116" s="1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86"/>
      <c r="W2117" s="10"/>
      <c r="X2117" s="10"/>
      <c r="Y2117" s="31"/>
      <c r="Z2117" s="3"/>
      <c r="AA2117" s="1"/>
      <c r="AB2117" s="10"/>
      <c r="AC2117" s="3"/>
      <c r="AD2117" s="3"/>
      <c r="AE2117" s="3"/>
      <c r="AF2117" s="10"/>
      <c r="AG2117" s="1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86"/>
      <c r="W2118" s="10"/>
      <c r="X2118" s="10"/>
      <c r="Y2118" s="31"/>
      <c r="Z2118" s="3"/>
      <c r="AA2118" s="1"/>
      <c r="AB2118" s="10"/>
      <c r="AC2118" s="3"/>
      <c r="AD2118" s="3"/>
      <c r="AE2118" s="3"/>
      <c r="AF2118" s="10"/>
      <c r="AG2118" s="1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86"/>
      <c r="W2119" s="10"/>
      <c r="X2119" s="10"/>
      <c r="Y2119" s="31"/>
      <c r="Z2119" s="3"/>
      <c r="AA2119" s="1"/>
      <c r="AB2119" s="10"/>
      <c r="AC2119" s="3"/>
      <c r="AD2119" s="3"/>
      <c r="AE2119" s="3"/>
      <c r="AF2119" s="10"/>
      <c r="AG2119" s="1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86"/>
      <c r="W2120" s="10"/>
      <c r="X2120" s="10"/>
      <c r="Y2120" s="31"/>
      <c r="Z2120" s="3"/>
      <c r="AA2120" s="1"/>
      <c r="AB2120" s="10"/>
      <c r="AC2120" s="3"/>
      <c r="AD2120" s="3"/>
      <c r="AE2120" s="3"/>
      <c r="AF2120" s="10"/>
      <c r="AG2120" s="1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86"/>
      <c r="W2121" s="10"/>
      <c r="X2121" s="10"/>
      <c r="Y2121" s="31"/>
      <c r="Z2121" s="3"/>
      <c r="AA2121" s="1"/>
      <c r="AB2121" s="10"/>
      <c r="AC2121" s="3"/>
      <c r="AD2121" s="3"/>
      <c r="AE2121" s="3"/>
      <c r="AF2121" s="10"/>
      <c r="AG2121" s="1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86"/>
      <c r="W2122" s="10"/>
      <c r="X2122" s="10"/>
      <c r="Y2122" s="31"/>
      <c r="Z2122" s="3"/>
      <c r="AA2122" s="1"/>
      <c r="AB2122" s="10"/>
      <c r="AC2122" s="3"/>
      <c r="AD2122" s="3"/>
      <c r="AE2122" s="3"/>
      <c r="AF2122" s="10"/>
      <c r="AG2122" s="1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86"/>
      <c r="W2123" s="10"/>
      <c r="X2123" s="10"/>
      <c r="Y2123" s="31"/>
      <c r="Z2123" s="3"/>
      <c r="AA2123" s="1"/>
      <c r="AB2123" s="10"/>
      <c r="AC2123" s="3"/>
      <c r="AD2123" s="3"/>
      <c r="AE2123" s="3"/>
      <c r="AF2123" s="10"/>
      <c r="AG2123" s="1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86"/>
      <c r="W2124" s="10"/>
      <c r="X2124" s="10"/>
      <c r="Y2124" s="31"/>
      <c r="Z2124" s="3"/>
      <c r="AA2124" s="1"/>
      <c r="AB2124" s="10"/>
      <c r="AC2124" s="3"/>
      <c r="AD2124" s="3"/>
      <c r="AE2124" s="3"/>
      <c r="AF2124" s="10"/>
      <c r="AG2124" s="1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86"/>
      <c r="W2125" s="10"/>
      <c r="X2125" s="10"/>
      <c r="Y2125" s="31"/>
      <c r="Z2125" s="3"/>
      <c r="AA2125" s="1"/>
      <c r="AB2125" s="10"/>
      <c r="AC2125" s="3"/>
      <c r="AD2125" s="3"/>
      <c r="AE2125" s="3"/>
      <c r="AF2125" s="10"/>
      <c r="AG2125" s="1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86"/>
      <c r="W2126" s="10"/>
      <c r="X2126" s="10"/>
      <c r="Y2126" s="31"/>
      <c r="Z2126" s="3"/>
      <c r="AA2126" s="1"/>
      <c r="AB2126" s="10"/>
      <c r="AC2126" s="3"/>
      <c r="AD2126" s="3"/>
      <c r="AE2126" s="3"/>
      <c r="AF2126" s="10"/>
      <c r="AG2126" s="1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86"/>
      <c r="W2127" s="10"/>
      <c r="X2127" s="10"/>
      <c r="Y2127" s="31"/>
      <c r="Z2127" s="3"/>
      <c r="AA2127" s="1"/>
      <c r="AB2127" s="10"/>
      <c r="AC2127" s="3"/>
      <c r="AD2127" s="3"/>
      <c r="AE2127" s="3"/>
      <c r="AF2127" s="10"/>
      <c r="AG2127" s="1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86"/>
      <c r="W2128" s="10"/>
      <c r="X2128" s="10"/>
      <c r="Y2128" s="31"/>
      <c r="Z2128" s="3"/>
      <c r="AA2128" s="1"/>
      <c r="AB2128" s="10"/>
      <c r="AC2128" s="3"/>
      <c r="AD2128" s="3"/>
      <c r="AE2128" s="3"/>
      <c r="AF2128" s="10"/>
      <c r="AG2128" s="1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86"/>
      <c r="W2129" s="10"/>
      <c r="X2129" s="10"/>
      <c r="Y2129" s="31"/>
      <c r="Z2129" s="3"/>
      <c r="AA2129" s="1"/>
      <c r="AB2129" s="10"/>
      <c r="AC2129" s="3"/>
      <c r="AD2129" s="3"/>
      <c r="AE2129" s="3"/>
      <c r="AF2129" s="10"/>
      <c r="AG2129" s="1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86"/>
      <c r="W2130" s="10"/>
      <c r="X2130" s="10"/>
      <c r="Y2130" s="31"/>
      <c r="Z2130" s="3"/>
      <c r="AA2130" s="1"/>
      <c r="AB2130" s="10"/>
      <c r="AC2130" s="3"/>
      <c r="AD2130" s="3"/>
      <c r="AE2130" s="3"/>
      <c r="AF2130" s="10"/>
      <c r="AG2130" s="1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86"/>
      <c r="W2131" s="10"/>
      <c r="X2131" s="10"/>
      <c r="Y2131" s="31"/>
      <c r="Z2131" s="3"/>
      <c r="AA2131" s="1"/>
      <c r="AB2131" s="10"/>
      <c r="AC2131" s="3"/>
      <c r="AD2131" s="3"/>
      <c r="AE2131" s="3"/>
      <c r="AF2131" s="10"/>
      <c r="AG2131" s="1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86"/>
      <c r="W2132" s="10"/>
      <c r="X2132" s="10"/>
      <c r="Y2132" s="31"/>
      <c r="Z2132" s="3"/>
      <c r="AA2132" s="1"/>
      <c r="AB2132" s="10"/>
      <c r="AC2132" s="3"/>
      <c r="AD2132" s="3"/>
      <c r="AE2132" s="3"/>
      <c r="AF2132" s="10"/>
      <c r="AG2132" s="1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86"/>
      <c r="W2133" s="10"/>
      <c r="X2133" s="10"/>
      <c r="Y2133" s="31"/>
      <c r="Z2133" s="3"/>
      <c r="AA2133" s="1"/>
      <c r="AB2133" s="10"/>
      <c r="AC2133" s="3"/>
      <c r="AD2133" s="3"/>
      <c r="AE2133" s="3"/>
      <c r="AF2133" s="10"/>
      <c r="AG2133" s="1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86"/>
      <c r="W2134" s="10"/>
      <c r="X2134" s="10"/>
      <c r="Y2134" s="31"/>
      <c r="Z2134" s="3"/>
      <c r="AA2134" s="1"/>
      <c r="AB2134" s="10"/>
      <c r="AC2134" s="3"/>
      <c r="AD2134" s="3"/>
      <c r="AE2134" s="3"/>
      <c r="AF2134" s="10"/>
      <c r="AG2134" s="1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86"/>
      <c r="W2135" s="10"/>
      <c r="X2135" s="10"/>
      <c r="Y2135" s="31"/>
      <c r="Z2135" s="3"/>
      <c r="AA2135" s="1"/>
      <c r="AB2135" s="10"/>
      <c r="AC2135" s="3"/>
      <c r="AD2135" s="3"/>
      <c r="AE2135" s="3"/>
      <c r="AF2135" s="10"/>
      <c r="AG2135" s="1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86"/>
      <c r="W2136" s="10"/>
      <c r="X2136" s="10"/>
      <c r="Y2136" s="31"/>
      <c r="Z2136" s="3"/>
      <c r="AA2136" s="1"/>
      <c r="AB2136" s="10"/>
      <c r="AC2136" s="3"/>
      <c r="AD2136" s="3"/>
      <c r="AE2136" s="3"/>
      <c r="AF2136" s="10"/>
      <c r="AG2136" s="1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86"/>
      <c r="W2137" s="10"/>
      <c r="X2137" s="10"/>
      <c r="Y2137" s="31"/>
      <c r="Z2137" s="3"/>
      <c r="AA2137" s="1"/>
      <c r="AB2137" s="10"/>
      <c r="AC2137" s="3"/>
      <c r="AD2137" s="3"/>
      <c r="AE2137" s="3"/>
      <c r="AF2137" s="10"/>
      <c r="AG2137" s="1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86"/>
      <c r="W2138" s="10"/>
      <c r="X2138" s="10"/>
      <c r="Y2138" s="31"/>
      <c r="Z2138" s="3"/>
      <c r="AA2138" s="1"/>
      <c r="AB2138" s="10"/>
      <c r="AC2138" s="3"/>
      <c r="AD2138" s="3"/>
      <c r="AE2138" s="3"/>
      <c r="AF2138" s="10"/>
      <c r="AG2138" s="1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86"/>
      <c r="W2139" s="10"/>
      <c r="X2139" s="10"/>
      <c r="Y2139" s="31"/>
      <c r="Z2139" s="3"/>
      <c r="AA2139" s="1"/>
      <c r="AB2139" s="10"/>
      <c r="AC2139" s="3"/>
      <c r="AD2139" s="3"/>
      <c r="AE2139" s="3"/>
      <c r="AF2139" s="10"/>
      <c r="AG2139" s="1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86"/>
      <c r="W2140" s="10"/>
      <c r="X2140" s="10"/>
      <c r="Y2140" s="31"/>
      <c r="Z2140" s="3"/>
      <c r="AA2140" s="1"/>
      <c r="AB2140" s="10"/>
      <c r="AC2140" s="3"/>
      <c r="AD2140" s="3"/>
      <c r="AE2140" s="3"/>
      <c r="AF2140" s="10"/>
      <c r="AG2140" s="1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86"/>
      <c r="W2141" s="10"/>
      <c r="X2141" s="10"/>
      <c r="Y2141" s="31"/>
      <c r="Z2141" s="3"/>
      <c r="AA2141" s="1"/>
      <c r="AB2141" s="10"/>
      <c r="AC2141" s="3"/>
      <c r="AD2141" s="3"/>
      <c r="AE2141" s="3"/>
      <c r="AF2141" s="10"/>
      <c r="AG2141" s="1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86"/>
      <c r="W2142" s="10"/>
      <c r="X2142" s="10"/>
      <c r="Y2142" s="31"/>
      <c r="Z2142" s="3"/>
      <c r="AA2142" s="1"/>
      <c r="AB2142" s="10"/>
      <c r="AC2142" s="3"/>
      <c r="AD2142" s="3"/>
      <c r="AE2142" s="3"/>
      <c r="AF2142" s="10"/>
      <c r="AG2142" s="1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86"/>
      <c r="W2143" s="10"/>
      <c r="X2143" s="10"/>
      <c r="Y2143" s="31"/>
      <c r="Z2143" s="3"/>
      <c r="AA2143" s="1"/>
      <c r="AB2143" s="10"/>
      <c r="AC2143" s="3"/>
      <c r="AD2143" s="3"/>
      <c r="AE2143" s="3"/>
      <c r="AF2143" s="10"/>
      <c r="AG2143" s="1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86"/>
      <c r="W2144" s="10"/>
      <c r="X2144" s="10"/>
      <c r="Y2144" s="31"/>
      <c r="Z2144" s="3"/>
      <c r="AA2144" s="1"/>
      <c r="AB2144" s="10"/>
      <c r="AC2144" s="3"/>
      <c r="AD2144" s="3"/>
      <c r="AE2144" s="3"/>
      <c r="AF2144" s="10"/>
      <c r="AG2144" s="1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86"/>
      <c r="W2145" s="10"/>
      <c r="X2145" s="10"/>
      <c r="Y2145" s="31"/>
      <c r="Z2145" s="3"/>
      <c r="AA2145" s="1"/>
      <c r="AB2145" s="10"/>
      <c r="AC2145" s="3"/>
      <c r="AD2145" s="3"/>
      <c r="AE2145" s="3"/>
      <c r="AF2145" s="10"/>
      <c r="AG2145" s="1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86"/>
      <c r="W2146" s="10"/>
      <c r="X2146" s="10"/>
      <c r="Y2146" s="31"/>
      <c r="Z2146" s="3"/>
      <c r="AA2146" s="1"/>
      <c r="AB2146" s="10"/>
      <c r="AC2146" s="3"/>
      <c r="AD2146" s="3"/>
      <c r="AE2146" s="3"/>
      <c r="AF2146" s="10"/>
      <c r="AG2146" s="1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86"/>
      <c r="W2147" s="10"/>
      <c r="X2147" s="10"/>
      <c r="Y2147" s="31"/>
      <c r="Z2147" s="3"/>
      <c r="AA2147" s="1"/>
      <c r="AB2147" s="10"/>
      <c r="AC2147" s="3"/>
      <c r="AD2147" s="3"/>
      <c r="AE2147" s="3"/>
      <c r="AF2147" s="10"/>
      <c r="AG2147" s="1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86"/>
      <c r="W2148" s="10"/>
      <c r="X2148" s="10"/>
      <c r="Y2148" s="31"/>
      <c r="Z2148" s="3"/>
      <c r="AA2148" s="1"/>
      <c r="AB2148" s="10"/>
      <c r="AC2148" s="3"/>
      <c r="AD2148" s="3"/>
      <c r="AE2148" s="3"/>
      <c r="AF2148" s="10"/>
      <c r="AG2148" s="1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86"/>
      <c r="W2149" s="10"/>
      <c r="X2149" s="10"/>
      <c r="Y2149" s="31"/>
      <c r="Z2149" s="3"/>
      <c r="AA2149" s="1"/>
      <c r="AB2149" s="10"/>
      <c r="AC2149" s="3"/>
      <c r="AD2149" s="3"/>
      <c r="AE2149" s="3"/>
      <c r="AF2149" s="10"/>
      <c r="AG2149" s="1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86"/>
      <c r="W2150" s="10"/>
      <c r="X2150" s="10"/>
      <c r="Y2150" s="31"/>
      <c r="Z2150" s="3"/>
      <c r="AA2150" s="1"/>
      <c r="AB2150" s="10"/>
      <c r="AC2150" s="3"/>
      <c r="AD2150" s="3"/>
      <c r="AE2150" s="3"/>
      <c r="AF2150" s="10"/>
      <c r="AG2150" s="1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86"/>
      <c r="W2151" s="10"/>
      <c r="X2151" s="10"/>
      <c r="Y2151" s="31"/>
      <c r="Z2151" s="3"/>
      <c r="AA2151" s="1"/>
      <c r="AB2151" s="10"/>
      <c r="AC2151" s="3"/>
      <c r="AD2151" s="3"/>
      <c r="AE2151" s="3"/>
      <c r="AF2151" s="10"/>
      <c r="AG2151" s="1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86"/>
      <c r="W2152" s="10"/>
      <c r="X2152" s="10"/>
      <c r="Y2152" s="31"/>
      <c r="Z2152" s="3"/>
      <c r="AA2152" s="1"/>
      <c r="AB2152" s="10"/>
      <c r="AC2152" s="3"/>
      <c r="AD2152" s="3"/>
      <c r="AE2152" s="3"/>
      <c r="AF2152" s="10"/>
      <c r="AG2152" s="1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86"/>
      <c r="W2153" s="10"/>
      <c r="X2153" s="10"/>
      <c r="Y2153" s="31"/>
      <c r="Z2153" s="3"/>
      <c r="AA2153" s="1"/>
      <c r="AB2153" s="10"/>
      <c r="AC2153" s="3"/>
      <c r="AD2153" s="3"/>
      <c r="AE2153" s="3"/>
      <c r="AF2153" s="10"/>
      <c r="AG2153" s="1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86"/>
      <c r="W2154" s="10"/>
      <c r="X2154" s="10"/>
      <c r="Y2154" s="31"/>
      <c r="Z2154" s="3"/>
      <c r="AA2154" s="1"/>
      <c r="AB2154" s="10"/>
      <c r="AC2154" s="3"/>
      <c r="AD2154" s="3"/>
      <c r="AE2154" s="3"/>
      <c r="AF2154" s="10"/>
      <c r="AG2154" s="1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86"/>
      <c r="W2155" s="10"/>
      <c r="X2155" s="10"/>
      <c r="Y2155" s="31"/>
      <c r="Z2155" s="3"/>
      <c r="AA2155" s="1"/>
      <c r="AB2155" s="10"/>
      <c r="AC2155" s="3"/>
      <c r="AD2155" s="3"/>
      <c r="AE2155" s="3"/>
      <c r="AF2155" s="10"/>
      <c r="AG2155" s="1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86"/>
      <c r="W2156" s="10"/>
      <c r="X2156" s="10"/>
      <c r="Y2156" s="31"/>
      <c r="Z2156" s="3"/>
      <c r="AA2156" s="1"/>
      <c r="AB2156" s="10"/>
      <c r="AC2156" s="3"/>
      <c r="AD2156" s="3"/>
      <c r="AE2156" s="3"/>
      <c r="AF2156" s="10"/>
      <c r="AG2156" s="1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86"/>
      <c r="W2157" s="10"/>
      <c r="X2157" s="10"/>
      <c r="Y2157" s="31"/>
      <c r="Z2157" s="3"/>
      <c r="AA2157" s="1"/>
      <c r="AB2157" s="10"/>
      <c r="AC2157" s="3"/>
      <c r="AD2157" s="3"/>
      <c r="AE2157" s="3"/>
      <c r="AF2157" s="10"/>
      <c r="AG2157" s="1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86"/>
      <c r="W2158" s="10"/>
      <c r="X2158" s="10"/>
      <c r="Y2158" s="31"/>
      <c r="Z2158" s="3"/>
      <c r="AA2158" s="1"/>
      <c r="AB2158" s="10"/>
      <c r="AC2158" s="3"/>
      <c r="AD2158" s="3"/>
      <c r="AE2158" s="3"/>
      <c r="AF2158" s="10"/>
      <c r="AG2158" s="1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86"/>
      <c r="W2159" s="10"/>
      <c r="X2159" s="10"/>
      <c r="Y2159" s="31"/>
      <c r="Z2159" s="3"/>
      <c r="AA2159" s="1"/>
      <c r="AB2159" s="10"/>
      <c r="AC2159" s="3"/>
      <c r="AD2159" s="3"/>
      <c r="AE2159" s="3"/>
      <c r="AF2159" s="10"/>
      <c r="AG2159" s="1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86"/>
      <c r="W2160" s="10"/>
      <c r="X2160" s="10"/>
      <c r="Y2160" s="31"/>
      <c r="Z2160" s="3"/>
      <c r="AA2160" s="1"/>
      <c r="AB2160" s="10"/>
      <c r="AC2160" s="3"/>
      <c r="AD2160" s="3"/>
      <c r="AE2160" s="3"/>
      <c r="AF2160" s="10"/>
      <c r="AG2160" s="1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86"/>
      <c r="W2161" s="10"/>
      <c r="X2161" s="10"/>
      <c r="Y2161" s="31"/>
      <c r="Z2161" s="3"/>
      <c r="AA2161" s="1"/>
      <c r="AB2161" s="10"/>
      <c r="AC2161" s="3"/>
      <c r="AD2161" s="3"/>
      <c r="AE2161" s="3"/>
      <c r="AF2161" s="10"/>
      <c r="AG2161" s="1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86"/>
      <c r="W2162" s="10"/>
      <c r="X2162" s="10"/>
      <c r="Y2162" s="31"/>
      <c r="Z2162" s="3"/>
      <c r="AA2162" s="1"/>
      <c r="AB2162" s="10"/>
      <c r="AC2162" s="3"/>
      <c r="AD2162" s="3"/>
      <c r="AE2162" s="3"/>
      <c r="AF2162" s="10"/>
      <c r="AG2162" s="1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86"/>
      <c r="W2163" s="10"/>
      <c r="X2163" s="10"/>
      <c r="Y2163" s="31"/>
      <c r="Z2163" s="3"/>
      <c r="AA2163" s="1"/>
      <c r="AB2163" s="10"/>
      <c r="AC2163" s="3"/>
      <c r="AD2163" s="3"/>
      <c r="AE2163" s="3"/>
      <c r="AF2163" s="10"/>
      <c r="AG2163" s="1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86"/>
      <c r="W2164" s="10"/>
      <c r="X2164" s="10"/>
      <c r="Y2164" s="31"/>
      <c r="Z2164" s="3"/>
      <c r="AA2164" s="1"/>
      <c r="AB2164" s="10"/>
      <c r="AC2164" s="3"/>
      <c r="AD2164" s="3"/>
      <c r="AE2164" s="3"/>
      <c r="AF2164" s="10"/>
      <c r="AG2164" s="1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86"/>
      <c r="W2165" s="10"/>
      <c r="X2165" s="10"/>
      <c r="Y2165" s="31"/>
      <c r="Z2165" s="3"/>
      <c r="AA2165" s="1"/>
      <c r="AB2165" s="10"/>
      <c r="AC2165" s="3"/>
      <c r="AD2165" s="3"/>
      <c r="AE2165" s="3"/>
      <c r="AF2165" s="10"/>
      <c r="AG2165" s="1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86"/>
      <c r="W2166" s="10"/>
      <c r="X2166" s="10"/>
      <c r="Y2166" s="31"/>
      <c r="Z2166" s="3"/>
      <c r="AA2166" s="1"/>
      <c r="AB2166" s="10"/>
      <c r="AC2166" s="3"/>
      <c r="AD2166" s="3"/>
      <c r="AE2166" s="3"/>
      <c r="AF2166" s="10"/>
      <c r="AG2166" s="1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86"/>
      <c r="W2167" s="10"/>
      <c r="X2167" s="10"/>
      <c r="Y2167" s="31"/>
      <c r="Z2167" s="3"/>
      <c r="AA2167" s="1"/>
      <c r="AB2167" s="10"/>
      <c r="AC2167" s="3"/>
      <c r="AD2167" s="3"/>
      <c r="AE2167" s="3"/>
      <c r="AF2167" s="10"/>
      <c r="AG2167" s="1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86"/>
      <c r="W2168" s="10"/>
      <c r="X2168" s="10"/>
      <c r="Y2168" s="31"/>
      <c r="Z2168" s="3"/>
      <c r="AA2168" s="1"/>
      <c r="AB2168" s="10"/>
      <c r="AC2168" s="3"/>
      <c r="AD2168" s="3"/>
      <c r="AE2168" s="3"/>
      <c r="AF2168" s="10"/>
      <c r="AG2168" s="1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86"/>
      <c r="W2169" s="10"/>
      <c r="X2169" s="10"/>
      <c r="Y2169" s="31"/>
      <c r="Z2169" s="3"/>
      <c r="AA2169" s="1"/>
      <c r="AB2169" s="10"/>
      <c r="AC2169" s="3"/>
      <c r="AD2169" s="3"/>
      <c r="AE2169" s="3"/>
      <c r="AF2169" s="10"/>
      <c r="AG2169" s="1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86"/>
      <c r="W2170" s="10"/>
      <c r="X2170" s="10"/>
      <c r="Y2170" s="31"/>
      <c r="Z2170" s="3"/>
      <c r="AA2170" s="1"/>
      <c r="AB2170" s="10"/>
      <c r="AC2170" s="3"/>
      <c r="AD2170" s="3"/>
      <c r="AE2170" s="3"/>
      <c r="AF2170" s="10"/>
      <c r="AG2170" s="1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86"/>
      <c r="W2171" s="10"/>
      <c r="X2171" s="10"/>
      <c r="Y2171" s="31"/>
      <c r="Z2171" s="3"/>
      <c r="AA2171" s="1"/>
      <c r="AB2171" s="10"/>
      <c r="AC2171" s="3"/>
      <c r="AD2171" s="3"/>
      <c r="AE2171" s="3"/>
      <c r="AF2171" s="10"/>
      <c r="AG2171" s="1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86"/>
      <c r="W2172" s="10"/>
      <c r="X2172" s="10"/>
      <c r="Y2172" s="31"/>
      <c r="Z2172" s="3"/>
      <c r="AA2172" s="1"/>
      <c r="AB2172" s="10"/>
      <c r="AC2172" s="3"/>
      <c r="AD2172" s="3"/>
      <c r="AE2172" s="3"/>
      <c r="AF2172" s="10"/>
      <c r="AG2172" s="1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86"/>
      <c r="W2173" s="10"/>
      <c r="X2173" s="10"/>
      <c r="Y2173" s="31"/>
      <c r="Z2173" s="3"/>
      <c r="AA2173" s="1"/>
      <c r="AB2173" s="10"/>
      <c r="AC2173" s="3"/>
      <c r="AD2173" s="3"/>
      <c r="AE2173" s="3"/>
      <c r="AF2173" s="10"/>
      <c r="AG2173" s="1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86"/>
      <c r="W2174" s="10"/>
      <c r="X2174" s="10"/>
      <c r="Y2174" s="31"/>
      <c r="Z2174" s="3"/>
      <c r="AA2174" s="1"/>
      <c r="AB2174" s="10"/>
      <c r="AC2174" s="3"/>
      <c r="AD2174" s="3"/>
      <c r="AE2174" s="3"/>
      <c r="AF2174" s="10"/>
      <c r="AG2174" s="1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86"/>
      <c r="W2175" s="10"/>
      <c r="X2175" s="10"/>
      <c r="Y2175" s="31"/>
      <c r="Z2175" s="3"/>
      <c r="AA2175" s="1"/>
      <c r="AB2175" s="10"/>
      <c r="AC2175" s="3"/>
      <c r="AD2175" s="3"/>
      <c r="AE2175" s="3"/>
      <c r="AF2175" s="10"/>
      <c r="AG2175" s="1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86"/>
      <c r="W2176" s="10"/>
      <c r="X2176" s="10"/>
      <c r="Y2176" s="31"/>
      <c r="Z2176" s="3"/>
      <c r="AA2176" s="1"/>
      <c r="AB2176" s="10"/>
      <c r="AC2176" s="3"/>
      <c r="AD2176" s="3"/>
      <c r="AE2176" s="3"/>
      <c r="AF2176" s="10"/>
      <c r="AG2176" s="1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86"/>
      <c r="W2177" s="10"/>
      <c r="X2177" s="10"/>
      <c r="Y2177" s="31"/>
      <c r="Z2177" s="3"/>
      <c r="AA2177" s="1"/>
      <c r="AB2177" s="10"/>
      <c r="AC2177" s="3"/>
      <c r="AD2177" s="3"/>
      <c r="AE2177" s="3"/>
      <c r="AF2177" s="10"/>
      <c r="AG2177" s="1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86"/>
      <c r="W2178" s="10"/>
      <c r="X2178" s="10"/>
      <c r="Y2178" s="31"/>
      <c r="Z2178" s="3"/>
      <c r="AA2178" s="1"/>
      <c r="AB2178" s="10"/>
      <c r="AC2178" s="3"/>
      <c r="AD2178" s="3"/>
      <c r="AE2178" s="3"/>
      <c r="AF2178" s="10"/>
      <c r="AG2178" s="1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86"/>
      <c r="W2179" s="10"/>
      <c r="X2179" s="10"/>
      <c r="Y2179" s="31"/>
      <c r="Z2179" s="3"/>
      <c r="AA2179" s="1"/>
      <c r="AB2179" s="10"/>
      <c r="AC2179" s="3"/>
      <c r="AD2179" s="3"/>
      <c r="AE2179" s="3"/>
      <c r="AF2179" s="10"/>
      <c r="AG2179" s="1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86"/>
      <c r="W2180" s="10"/>
      <c r="X2180" s="10"/>
      <c r="Y2180" s="31"/>
      <c r="Z2180" s="3"/>
      <c r="AA2180" s="1"/>
      <c r="AB2180" s="10"/>
      <c r="AC2180" s="3"/>
      <c r="AD2180" s="3"/>
      <c r="AE2180" s="3"/>
      <c r="AF2180" s="10"/>
      <c r="AG2180" s="1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86"/>
      <c r="W2181" s="10"/>
      <c r="X2181" s="10"/>
      <c r="Y2181" s="31"/>
      <c r="Z2181" s="3"/>
      <c r="AA2181" s="1"/>
      <c r="AB2181" s="10"/>
      <c r="AC2181" s="3"/>
      <c r="AD2181" s="3"/>
      <c r="AE2181" s="3"/>
      <c r="AF2181" s="10"/>
      <c r="AG2181" s="1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86"/>
      <c r="W2182" s="10"/>
      <c r="X2182" s="10"/>
      <c r="Y2182" s="31"/>
      <c r="Z2182" s="3"/>
      <c r="AA2182" s="1"/>
      <c r="AB2182" s="10"/>
      <c r="AC2182" s="3"/>
      <c r="AD2182" s="3"/>
      <c r="AE2182" s="3"/>
      <c r="AF2182" s="10"/>
      <c r="AG2182" s="1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86"/>
      <c r="W2183" s="10"/>
      <c r="X2183" s="10"/>
      <c r="Y2183" s="31"/>
      <c r="Z2183" s="3"/>
      <c r="AA2183" s="1"/>
      <c r="AB2183" s="10"/>
      <c r="AC2183" s="3"/>
      <c r="AD2183" s="3"/>
      <c r="AE2183" s="3"/>
      <c r="AF2183" s="10"/>
      <c r="AG2183" s="1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86"/>
      <c r="W2184" s="10"/>
      <c r="X2184" s="10"/>
      <c r="Y2184" s="31"/>
      <c r="Z2184" s="3"/>
      <c r="AA2184" s="1"/>
      <c r="AB2184" s="10"/>
      <c r="AC2184" s="3"/>
      <c r="AD2184" s="3"/>
      <c r="AE2184" s="3"/>
      <c r="AF2184" s="10"/>
      <c r="AG2184" s="1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86"/>
      <c r="W2185" s="10"/>
      <c r="X2185" s="10"/>
      <c r="Y2185" s="31"/>
      <c r="Z2185" s="3"/>
      <c r="AA2185" s="1"/>
      <c r="AB2185" s="10"/>
      <c r="AC2185" s="3"/>
      <c r="AD2185" s="3"/>
      <c r="AE2185" s="3"/>
      <c r="AF2185" s="10"/>
      <c r="AG2185" s="1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86"/>
      <c r="W2186" s="10"/>
      <c r="X2186" s="10"/>
      <c r="Y2186" s="31"/>
      <c r="Z2186" s="3"/>
      <c r="AA2186" s="1"/>
      <c r="AB2186" s="10"/>
      <c r="AC2186" s="3"/>
      <c r="AD2186" s="3"/>
      <c r="AE2186" s="3"/>
      <c r="AF2186" s="10"/>
      <c r="AG2186" s="1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86"/>
      <c r="W2187" s="10"/>
      <c r="X2187" s="10"/>
      <c r="Y2187" s="31"/>
      <c r="Z2187" s="3"/>
      <c r="AA2187" s="1"/>
      <c r="AB2187" s="10"/>
      <c r="AC2187" s="3"/>
      <c r="AD2187" s="3"/>
      <c r="AE2187" s="3"/>
      <c r="AF2187" s="10"/>
      <c r="AG2187" s="1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86"/>
      <c r="W2188" s="10"/>
      <c r="X2188" s="10"/>
      <c r="Y2188" s="31"/>
      <c r="Z2188" s="3"/>
      <c r="AA2188" s="1"/>
      <c r="AB2188" s="10"/>
      <c r="AC2188" s="3"/>
      <c r="AD2188" s="3"/>
      <c r="AE2188" s="3"/>
      <c r="AF2188" s="10"/>
      <c r="AG2188" s="1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86"/>
      <c r="W2189" s="10"/>
      <c r="X2189" s="10"/>
      <c r="Y2189" s="31"/>
      <c r="Z2189" s="3"/>
      <c r="AA2189" s="1"/>
      <c r="AB2189" s="10"/>
      <c r="AC2189" s="3"/>
      <c r="AD2189" s="3"/>
      <c r="AE2189" s="3"/>
      <c r="AF2189" s="10"/>
      <c r="AG2189" s="1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86"/>
      <c r="W2190" s="10"/>
      <c r="X2190" s="10"/>
      <c r="Y2190" s="31"/>
      <c r="Z2190" s="3"/>
      <c r="AA2190" s="1"/>
      <c r="AB2190" s="10"/>
      <c r="AC2190" s="3"/>
      <c r="AD2190" s="3"/>
      <c r="AE2190" s="3"/>
      <c r="AF2190" s="10"/>
      <c r="AG2190" s="1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86"/>
      <c r="W2191" s="10"/>
      <c r="X2191" s="10"/>
      <c r="Y2191" s="31"/>
      <c r="Z2191" s="3"/>
      <c r="AA2191" s="1"/>
      <c r="AB2191" s="10"/>
      <c r="AC2191" s="3"/>
      <c r="AD2191" s="3"/>
      <c r="AE2191" s="3"/>
      <c r="AF2191" s="10"/>
      <c r="AG2191" s="1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86"/>
      <c r="W2192" s="10"/>
      <c r="X2192" s="10"/>
      <c r="Y2192" s="31"/>
      <c r="Z2192" s="3"/>
      <c r="AA2192" s="1"/>
      <c r="AB2192" s="10"/>
      <c r="AC2192" s="3"/>
      <c r="AD2192" s="3"/>
      <c r="AE2192" s="3"/>
      <c r="AF2192" s="10"/>
      <c r="AG2192" s="1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86"/>
      <c r="W2193" s="10"/>
      <c r="X2193" s="10"/>
      <c r="Y2193" s="31"/>
      <c r="Z2193" s="3"/>
      <c r="AA2193" s="1"/>
      <c r="AB2193" s="10"/>
      <c r="AC2193" s="3"/>
      <c r="AD2193" s="3"/>
      <c r="AE2193" s="3"/>
      <c r="AF2193" s="10"/>
      <c r="AG2193" s="1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86"/>
      <c r="W2194" s="10"/>
      <c r="X2194" s="10"/>
      <c r="Y2194" s="31"/>
      <c r="Z2194" s="3"/>
      <c r="AA2194" s="1"/>
      <c r="AB2194" s="10"/>
      <c r="AC2194" s="3"/>
      <c r="AD2194" s="3"/>
      <c r="AE2194" s="3"/>
      <c r="AF2194" s="10"/>
      <c r="AG2194" s="1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86"/>
      <c r="W2195" s="10"/>
      <c r="X2195" s="10"/>
      <c r="Y2195" s="31"/>
      <c r="Z2195" s="3"/>
      <c r="AA2195" s="1"/>
      <c r="AB2195" s="10"/>
      <c r="AC2195" s="3"/>
      <c r="AD2195" s="3"/>
      <c r="AE2195" s="3"/>
      <c r="AF2195" s="10"/>
      <c r="AG2195" s="1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86"/>
      <c r="W2196" s="10"/>
      <c r="X2196" s="10"/>
      <c r="Y2196" s="31"/>
      <c r="Z2196" s="3"/>
      <c r="AA2196" s="1"/>
      <c r="AB2196" s="10"/>
      <c r="AC2196" s="3"/>
      <c r="AD2196" s="3"/>
      <c r="AE2196" s="3"/>
      <c r="AF2196" s="10"/>
      <c r="AG2196" s="1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86"/>
      <c r="W2197" s="10"/>
      <c r="X2197" s="10"/>
      <c r="Y2197" s="31"/>
      <c r="Z2197" s="3"/>
      <c r="AA2197" s="1"/>
      <c r="AB2197" s="10"/>
      <c r="AC2197" s="3"/>
      <c r="AD2197" s="3"/>
      <c r="AE2197" s="3"/>
      <c r="AF2197" s="10"/>
      <c r="AG2197" s="1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86"/>
      <c r="W2198" s="10"/>
      <c r="X2198" s="10"/>
      <c r="Y2198" s="31"/>
      <c r="Z2198" s="3"/>
      <c r="AA2198" s="1"/>
      <c r="AB2198" s="10"/>
      <c r="AC2198" s="3"/>
      <c r="AD2198" s="3"/>
      <c r="AE2198" s="3"/>
      <c r="AF2198" s="10"/>
      <c r="AG2198" s="1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86"/>
      <c r="W2199" s="10"/>
      <c r="X2199" s="10"/>
      <c r="Y2199" s="31"/>
      <c r="Z2199" s="3"/>
      <c r="AA2199" s="1"/>
      <c r="AB2199" s="10"/>
      <c r="AC2199" s="3"/>
      <c r="AD2199" s="3"/>
      <c r="AE2199" s="3"/>
      <c r="AF2199" s="10"/>
      <c r="AG2199" s="1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86"/>
      <c r="W2200" s="10"/>
      <c r="X2200" s="10"/>
      <c r="Y2200" s="31"/>
      <c r="Z2200" s="3"/>
      <c r="AA2200" s="1"/>
      <c r="AB2200" s="10"/>
      <c r="AC2200" s="3"/>
      <c r="AD2200" s="3"/>
      <c r="AE2200" s="3"/>
      <c r="AF2200" s="10"/>
      <c r="AG2200" s="1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86"/>
      <c r="W2201" s="10"/>
      <c r="X2201" s="10"/>
      <c r="Y2201" s="31"/>
      <c r="Z2201" s="3"/>
      <c r="AA2201" s="1"/>
      <c r="AB2201" s="10"/>
      <c r="AC2201" s="3"/>
      <c r="AD2201" s="3"/>
      <c r="AE2201" s="3"/>
      <c r="AF2201" s="10"/>
      <c r="AG2201" s="1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86"/>
      <c r="W2202" s="10"/>
      <c r="X2202" s="10"/>
      <c r="Y2202" s="31"/>
      <c r="Z2202" s="3"/>
      <c r="AA2202" s="1"/>
      <c r="AB2202" s="10"/>
      <c r="AC2202" s="3"/>
      <c r="AD2202" s="3"/>
      <c r="AE2202" s="3"/>
      <c r="AF2202" s="10"/>
      <c r="AG2202" s="1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86"/>
      <c r="W2203" s="29"/>
      <c r="X2203" s="29"/>
      <c r="Y2203" s="35"/>
      <c r="Z2203" s="22"/>
      <c r="AA2203" s="25"/>
      <c r="AB2203" s="29"/>
      <c r="AC2203" s="22"/>
      <c r="AD2203" s="22"/>
      <c r="AE2203" s="22"/>
      <c r="AF2203" s="29"/>
      <c r="AG2203" s="23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  <c r="EX2203" s="25"/>
    </row>
    <row r="2204" spans="1:154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97"/>
      <c r="W2204" s="29"/>
      <c r="X2204" s="29"/>
      <c r="Y2204" s="35"/>
      <c r="Z2204" s="22"/>
      <c r="AA2204" s="25"/>
      <c r="AB2204" s="29"/>
      <c r="AC2204" s="22"/>
      <c r="AD2204" s="22"/>
      <c r="AE2204" s="22"/>
      <c r="AF2204" s="29"/>
      <c r="AG2204" s="23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  <c r="EX2204" s="25"/>
    </row>
    <row r="2205" spans="1:154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86"/>
      <c r="W2205" s="10"/>
      <c r="X2205" s="10"/>
      <c r="Y2205" s="31"/>
      <c r="Z2205" s="3"/>
      <c r="AA2205" s="1"/>
      <c r="AB2205" s="10"/>
      <c r="AC2205" s="3"/>
      <c r="AD2205" s="3"/>
      <c r="AE2205" s="3"/>
      <c r="AF2205" s="10"/>
      <c r="AG2205" s="1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86"/>
      <c r="W2206" s="10"/>
      <c r="X2206" s="10"/>
      <c r="Y2206" s="31"/>
      <c r="Z2206" s="3"/>
      <c r="AA2206" s="1"/>
      <c r="AB2206" s="10"/>
      <c r="AC2206" s="3"/>
      <c r="AD2206" s="3"/>
      <c r="AE2206" s="3"/>
      <c r="AF2206" s="10"/>
      <c r="AG2206" s="1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86"/>
      <c r="W2207" s="10"/>
      <c r="X2207" s="10"/>
      <c r="Y2207" s="31"/>
      <c r="Z2207" s="3"/>
      <c r="AA2207" s="1"/>
      <c r="AB2207" s="10"/>
      <c r="AC2207" s="3"/>
      <c r="AD2207" s="3"/>
      <c r="AE2207" s="3"/>
      <c r="AF2207" s="10"/>
      <c r="AG2207" s="1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86"/>
      <c r="W2208" s="10"/>
      <c r="X2208" s="10"/>
      <c r="Y2208" s="31"/>
      <c r="Z2208" s="3"/>
      <c r="AA2208" s="1"/>
      <c r="AB2208" s="10"/>
      <c r="AC2208" s="3"/>
      <c r="AD2208" s="3"/>
      <c r="AE2208" s="3"/>
      <c r="AF2208" s="10"/>
      <c r="AG2208" s="1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86"/>
      <c r="W2209" s="10"/>
      <c r="X2209" s="10"/>
      <c r="Y2209" s="31"/>
      <c r="Z2209" s="3"/>
      <c r="AA2209" s="1"/>
      <c r="AB2209" s="10"/>
      <c r="AC2209" s="3"/>
      <c r="AD2209" s="3"/>
      <c r="AE2209" s="3"/>
      <c r="AF2209" s="10"/>
      <c r="AG2209" s="1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86"/>
      <c r="W2210" s="10"/>
      <c r="X2210" s="10"/>
      <c r="Y2210" s="31"/>
      <c r="Z2210" s="3"/>
      <c r="AA2210" s="1"/>
      <c r="AB2210" s="10"/>
      <c r="AC2210" s="3"/>
      <c r="AD2210" s="3"/>
      <c r="AE2210" s="3"/>
      <c r="AF2210" s="10"/>
      <c r="AG2210" s="1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86"/>
      <c r="W2211" s="10"/>
      <c r="X2211" s="10"/>
      <c r="Y2211" s="31"/>
      <c r="Z2211" s="3"/>
      <c r="AA2211" s="1"/>
      <c r="AB2211" s="10"/>
      <c r="AC2211" s="3"/>
      <c r="AD2211" s="3"/>
      <c r="AE2211" s="3"/>
      <c r="AF2211" s="10"/>
      <c r="AG2211" s="1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86"/>
      <c r="W2212" s="10"/>
      <c r="X2212" s="10"/>
      <c r="Y2212" s="31"/>
      <c r="Z2212" s="3"/>
      <c r="AA2212" s="1"/>
      <c r="AB2212" s="10"/>
      <c r="AC2212" s="3"/>
      <c r="AD2212" s="3"/>
      <c r="AE2212" s="3"/>
      <c r="AF2212" s="10"/>
      <c r="AG2212" s="1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86"/>
      <c r="W2213" s="10"/>
      <c r="X2213" s="10"/>
      <c r="Y2213" s="31"/>
      <c r="Z2213" s="3"/>
      <c r="AA2213" s="1"/>
      <c r="AB2213" s="10"/>
      <c r="AC2213" s="3"/>
      <c r="AD2213" s="3"/>
      <c r="AE2213" s="3"/>
      <c r="AF2213" s="10"/>
      <c r="AG2213" s="1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86"/>
      <c r="W2214" s="10"/>
      <c r="X2214" s="10"/>
      <c r="Y2214" s="31"/>
      <c r="Z2214" s="3"/>
      <c r="AA2214" s="1"/>
      <c r="AB2214" s="10"/>
      <c r="AC2214" s="3"/>
      <c r="AD2214" s="3"/>
      <c r="AE2214" s="3"/>
      <c r="AF2214" s="10"/>
      <c r="AG2214" s="1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86"/>
      <c r="W2215" s="10"/>
      <c r="X2215" s="10"/>
      <c r="Y2215" s="31"/>
      <c r="Z2215" s="3"/>
      <c r="AA2215" s="1"/>
      <c r="AB2215" s="10"/>
      <c r="AC2215" s="3"/>
      <c r="AD2215" s="3"/>
      <c r="AE2215" s="3"/>
      <c r="AF2215" s="10"/>
      <c r="AG2215" s="1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86"/>
      <c r="W2216" s="10"/>
      <c r="X2216" s="10"/>
      <c r="Y2216" s="31"/>
      <c r="Z2216" s="3"/>
      <c r="AA2216" s="1"/>
      <c r="AB2216" s="10"/>
      <c r="AC2216" s="3"/>
      <c r="AD2216" s="3"/>
      <c r="AE2216" s="3"/>
      <c r="AF2216" s="10"/>
      <c r="AG2216" s="1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86"/>
      <c r="W2217" s="10"/>
      <c r="X2217" s="10"/>
      <c r="Y2217" s="31"/>
      <c r="Z2217" s="3"/>
      <c r="AA2217" s="1"/>
      <c r="AB2217" s="10"/>
      <c r="AC2217" s="3"/>
      <c r="AD2217" s="3"/>
      <c r="AE2217" s="3"/>
      <c r="AF2217" s="10"/>
      <c r="AG2217" s="1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86"/>
      <c r="W2218" s="10"/>
      <c r="X2218" s="10"/>
      <c r="Y2218" s="31"/>
      <c r="Z2218" s="3"/>
      <c r="AA2218" s="1"/>
      <c r="AB2218" s="10"/>
      <c r="AC2218" s="3"/>
      <c r="AD2218" s="3"/>
      <c r="AE2218" s="3"/>
      <c r="AF2218" s="10"/>
      <c r="AG2218" s="1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86"/>
      <c r="W2219" s="10"/>
      <c r="X2219" s="10"/>
      <c r="Y2219" s="31"/>
      <c r="Z2219" s="3"/>
      <c r="AA2219" s="1"/>
      <c r="AB2219" s="10"/>
      <c r="AC2219" s="3"/>
      <c r="AD2219" s="3"/>
      <c r="AE2219" s="3"/>
      <c r="AF2219" s="10"/>
      <c r="AG2219" s="1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86"/>
      <c r="W2220" s="10"/>
      <c r="X2220" s="10"/>
      <c r="Y2220" s="31"/>
      <c r="Z2220" s="3"/>
      <c r="AA2220" s="1"/>
      <c r="AB2220" s="10"/>
      <c r="AC2220" s="3"/>
      <c r="AD2220" s="3"/>
      <c r="AE2220" s="3"/>
      <c r="AF2220" s="10"/>
      <c r="AG2220" s="1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86"/>
      <c r="W2221" s="10"/>
      <c r="X2221" s="10"/>
      <c r="Y2221" s="31"/>
      <c r="Z2221" s="3"/>
      <c r="AA2221" s="1"/>
      <c r="AB2221" s="10"/>
      <c r="AC2221" s="3"/>
      <c r="AD2221" s="3"/>
      <c r="AE2221" s="3"/>
      <c r="AF2221" s="10"/>
      <c r="AG2221" s="1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86"/>
      <c r="W2222" s="10"/>
      <c r="X2222" s="10"/>
      <c r="Y2222" s="31"/>
      <c r="Z2222" s="3"/>
      <c r="AA2222" s="1"/>
      <c r="AB2222" s="10"/>
      <c r="AC2222" s="3"/>
      <c r="AD2222" s="3"/>
      <c r="AE2222" s="3"/>
      <c r="AF2222" s="10"/>
      <c r="AG2222" s="1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86"/>
      <c r="W2223" s="10"/>
      <c r="X2223" s="10"/>
      <c r="Y2223" s="31"/>
      <c r="Z2223" s="3"/>
      <c r="AA2223" s="1"/>
      <c r="AB2223" s="10"/>
      <c r="AC2223" s="3"/>
      <c r="AD2223" s="3"/>
      <c r="AE2223" s="3"/>
      <c r="AF2223" s="10"/>
      <c r="AG2223" s="1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86"/>
      <c r="W2224" s="10"/>
      <c r="X2224" s="10"/>
      <c r="Y2224" s="31"/>
      <c r="Z2224" s="3"/>
      <c r="AA2224" s="1"/>
      <c r="AB2224" s="10"/>
      <c r="AC2224" s="3"/>
      <c r="AD2224" s="3"/>
      <c r="AE2224" s="3"/>
      <c r="AF2224" s="10"/>
      <c r="AG2224" s="1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86"/>
      <c r="W2225" s="10"/>
      <c r="X2225" s="10"/>
      <c r="Y2225" s="31"/>
      <c r="Z2225" s="3"/>
      <c r="AA2225" s="1"/>
      <c r="AB2225" s="10"/>
      <c r="AC2225" s="3"/>
      <c r="AD2225" s="3"/>
      <c r="AE2225" s="3"/>
      <c r="AF2225" s="10"/>
      <c r="AG2225" s="1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86"/>
      <c r="W2226" s="10"/>
      <c r="X2226" s="10"/>
      <c r="Y2226" s="31"/>
      <c r="Z2226" s="3"/>
      <c r="AA2226" s="1"/>
      <c r="AB2226" s="10"/>
      <c r="AC2226" s="3"/>
      <c r="AD2226" s="3"/>
      <c r="AE2226" s="3"/>
      <c r="AF2226" s="10"/>
      <c r="AG2226" s="1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86"/>
      <c r="W2227" s="10"/>
      <c r="X2227" s="10"/>
      <c r="Y2227" s="31"/>
      <c r="Z2227" s="3"/>
      <c r="AA2227" s="1"/>
      <c r="AB2227" s="10"/>
      <c r="AC2227" s="3"/>
      <c r="AD2227" s="3"/>
      <c r="AE2227" s="3"/>
      <c r="AF2227" s="10"/>
      <c r="AG2227" s="1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86"/>
      <c r="W2228" s="10"/>
      <c r="X2228" s="10"/>
      <c r="Y2228" s="31"/>
      <c r="Z2228" s="3"/>
      <c r="AA2228" s="1"/>
      <c r="AB2228" s="10"/>
      <c r="AC2228" s="3"/>
      <c r="AD2228" s="3"/>
      <c r="AE2228" s="3"/>
      <c r="AF2228" s="10"/>
      <c r="AG2228" s="1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86"/>
      <c r="W2229" s="10"/>
      <c r="X2229" s="10"/>
      <c r="Y2229" s="31"/>
      <c r="Z2229" s="3"/>
      <c r="AA2229" s="1"/>
      <c r="AB2229" s="10"/>
      <c r="AC2229" s="3"/>
      <c r="AD2229" s="3"/>
      <c r="AE2229" s="3"/>
      <c r="AF2229" s="10"/>
      <c r="AG2229" s="1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86"/>
      <c r="W2230" s="10"/>
      <c r="X2230" s="10"/>
      <c r="Y2230" s="31"/>
      <c r="Z2230" s="3"/>
      <c r="AA2230" s="1"/>
      <c r="AB2230" s="10"/>
      <c r="AC2230" s="3"/>
      <c r="AD2230" s="3"/>
      <c r="AE2230" s="3"/>
      <c r="AF2230" s="10"/>
      <c r="AG2230" s="1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86"/>
      <c r="W2231" s="10"/>
      <c r="X2231" s="10"/>
      <c r="Y2231" s="31"/>
      <c r="Z2231" s="3"/>
      <c r="AA2231" s="1"/>
      <c r="AB2231" s="10"/>
      <c r="AC2231" s="3"/>
      <c r="AD2231" s="3"/>
      <c r="AE2231" s="3"/>
      <c r="AF2231" s="10"/>
      <c r="AG2231" s="1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86"/>
      <c r="W2232" s="10"/>
      <c r="X2232" s="10"/>
      <c r="Y2232" s="31"/>
      <c r="Z2232" s="3"/>
      <c r="AA2232" s="1"/>
      <c r="AB2232" s="10"/>
      <c r="AC2232" s="3"/>
      <c r="AD2232" s="3"/>
      <c r="AE2232" s="3"/>
      <c r="AF2232" s="10"/>
      <c r="AG2232" s="1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86"/>
      <c r="W2233" s="10"/>
      <c r="X2233" s="10"/>
      <c r="Y2233" s="31"/>
      <c r="Z2233" s="3"/>
      <c r="AA2233" s="1"/>
      <c r="AB2233" s="10"/>
      <c r="AC2233" s="3"/>
      <c r="AD2233" s="3"/>
      <c r="AE2233" s="3"/>
      <c r="AF2233" s="10"/>
      <c r="AG2233" s="1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86"/>
      <c r="W2234" s="10"/>
      <c r="X2234" s="10"/>
      <c r="Y2234" s="31"/>
      <c r="Z2234" s="3"/>
      <c r="AA2234" s="1"/>
      <c r="AB2234" s="10"/>
      <c r="AC2234" s="3"/>
      <c r="AD2234" s="3"/>
      <c r="AE2234" s="3"/>
      <c r="AF2234" s="10"/>
      <c r="AG2234" s="1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86"/>
      <c r="W2235" s="10"/>
      <c r="X2235" s="10"/>
      <c r="Y2235" s="31"/>
      <c r="Z2235" s="3"/>
      <c r="AA2235" s="1"/>
      <c r="AB2235" s="10"/>
      <c r="AC2235" s="3"/>
      <c r="AD2235" s="3"/>
      <c r="AE2235" s="3"/>
      <c r="AF2235" s="10"/>
      <c r="AG2235" s="1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86"/>
      <c r="W2236" s="10"/>
      <c r="X2236" s="10"/>
      <c r="Y2236" s="31"/>
      <c r="Z2236" s="3"/>
      <c r="AA2236" s="1"/>
      <c r="AB2236" s="10"/>
      <c r="AC2236" s="3"/>
      <c r="AD2236" s="3"/>
      <c r="AE2236" s="3"/>
      <c r="AF2236" s="10"/>
      <c r="AG2236" s="1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86"/>
      <c r="W2237" s="10"/>
      <c r="X2237" s="10"/>
      <c r="Y2237" s="31"/>
      <c r="Z2237" s="3"/>
      <c r="AA2237" s="1"/>
      <c r="AB2237" s="10"/>
      <c r="AC2237" s="3"/>
      <c r="AD2237" s="3"/>
      <c r="AE2237" s="3"/>
      <c r="AF2237" s="10"/>
      <c r="AG2237" s="1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86"/>
      <c r="W2238" s="10"/>
      <c r="X2238" s="10"/>
      <c r="Y2238" s="31"/>
      <c r="Z2238" s="3"/>
      <c r="AA2238" s="1"/>
      <c r="AB2238" s="10"/>
      <c r="AC2238" s="3"/>
      <c r="AD2238" s="3"/>
      <c r="AE2238" s="3"/>
      <c r="AF2238" s="10"/>
      <c r="AG2238" s="1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86"/>
      <c r="W2239" s="10"/>
      <c r="X2239" s="10"/>
      <c r="Y2239" s="31"/>
      <c r="Z2239" s="3"/>
      <c r="AA2239" s="1"/>
      <c r="AB2239" s="10"/>
      <c r="AC2239" s="3"/>
      <c r="AD2239" s="3"/>
      <c r="AE2239" s="3"/>
      <c r="AF2239" s="10"/>
      <c r="AG2239" s="1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86"/>
      <c r="W2240" s="10"/>
      <c r="X2240" s="10"/>
      <c r="Y2240" s="31"/>
      <c r="Z2240" s="3"/>
      <c r="AA2240" s="1"/>
      <c r="AB2240" s="10"/>
      <c r="AC2240" s="3"/>
      <c r="AD2240" s="3"/>
      <c r="AE2240" s="3"/>
      <c r="AF2240" s="10"/>
      <c r="AG2240" s="1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86"/>
      <c r="W2241" s="10"/>
      <c r="X2241" s="10"/>
      <c r="Y2241" s="31"/>
      <c r="Z2241" s="3"/>
      <c r="AA2241" s="1"/>
      <c r="AB2241" s="10"/>
      <c r="AC2241" s="3"/>
      <c r="AD2241" s="3"/>
      <c r="AE2241" s="3"/>
      <c r="AF2241" s="10"/>
      <c r="AG2241" s="1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86"/>
      <c r="W2242" s="10"/>
      <c r="X2242" s="10"/>
      <c r="Y2242" s="31"/>
      <c r="Z2242" s="3"/>
      <c r="AA2242" s="1"/>
      <c r="AB2242" s="10"/>
      <c r="AC2242" s="3"/>
      <c r="AD2242" s="3"/>
      <c r="AE2242" s="3"/>
      <c r="AF2242" s="10"/>
      <c r="AG2242" s="1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86"/>
      <c r="W2243" s="10"/>
      <c r="X2243" s="10"/>
      <c r="Y2243" s="31"/>
      <c r="Z2243" s="3"/>
      <c r="AA2243" s="1"/>
      <c r="AB2243" s="10"/>
      <c r="AC2243" s="3"/>
      <c r="AD2243" s="3"/>
      <c r="AE2243" s="3"/>
      <c r="AF2243" s="10"/>
      <c r="AG2243" s="1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86"/>
      <c r="W2244" s="10"/>
      <c r="X2244" s="10"/>
      <c r="Y2244" s="31"/>
      <c r="Z2244" s="3"/>
      <c r="AA2244" s="1"/>
      <c r="AB2244" s="10"/>
      <c r="AC2244" s="3"/>
      <c r="AD2244" s="3"/>
      <c r="AE2244" s="3"/>
      <c r="AF2244" s="10"/>
      <c r="AG2244" s="1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86"/>
      <c r="W2245" s="10"/>
      <c r="X2245" s="10"/>
      <c r="Y2245" s="31"/>
      <c r="Z2245" s="3"/>
      <c r="AA2245" s="1"/>
      <c r="AB2245" s="10"/>
      <c r="AC2245" s="3"/>
      <c r="AD2245" s="3"/>
      <c r="AE2245" s="3"/>
      <c r="AF2245" s="10"/>
      <c r="AG2245" s="1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86"/>
      <c r="W2246" s="10"/>
      <c r="X2246" s="10"/>
      <c r="Y2246" s="31"/>
      <c r="Z2246" s="3"/>
      <c r="AA2246" s="1"/>
      <c r="AB2246" s="10"/>
      <c r="AC2246" s="3"/>
      <c r="AD2246" s="3"/>
      <c r="AE2246" s="3"/>
      <c r="AF2246" s="10"/>
      <c r="AG2246" s="1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86"/>
      <c r="W2247" s="10"/>
      <c r="X2247" s="10"/>
      <c r="Y2247" s="31"/>
      <c r="Z2247" s="3"/>
      <c r="AA2247" s="1"/>
      <c r="AB2247" s="10"/>
      <c r="AC2247" s="3"/>
      <c r="AD2247" s="3"/>
      <c r="AE2247" s="3"/>
      <c r="AF2247" s="10"/>
      <c r="AG2247" s="1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86"/>
      <c r="W2248" s="10"/>
      <c r="X2248" s="10"/>
      <c r="Y2248" s="31"/>
      <c r="Z2248" s="3"/>
      <c r="AA2248" s="1"/>
      <c r="AB2248" s="10"/>
      <c r="AC2248" s="3"/>
      <c r="AD2248" s="3"/>
      <c r="AE2248" s="3"/>
      <c r="AF2248" s="10"/>
      <c r="AG2248" s="1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86"/>
      <c r="W2249" s="10"/>
      <c r="X2249" s="10"/>
      <c r="Y2249" s="31"/>
      <c r="Z2249" s="3"/>
      <c r="AA2249" s="1"/>
      <c r="AB2249" s="10"/>
      <c r="AC2249" s="3"/>
      <c r="AD2249" s="3"/>
      <c r="AE2249" s="3"/>
      <c r="AF2249" s="10"/>
      <c r="AG2249" s="1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86"/>
      <c r="W2250" s="10"/>
      <c r="X2250" s="10"/>
      <c r="Y2250" s="31"/>
      <c r="Z2250" s="3"/>
      <c r="AA2250" s="1"/>
      <c r="AB2250" s="10"/>
      <c r="AC2250" s="3"/>
      <c r="AD2250" s="3"/>
      <c r="AE2250" s="3"/>
      <c r="AF2250" s="10"/>
      <c r="AG2250" s="1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86"/>
      <c r="W2251" s="10"/>
      <c r="X2251" s="10"/>
      <c r="Y2251" s="31"/>
      <c r="Z2251" s="3"/>
      <c r="AA2251" s="1"/>
      <c r="AB2251" s="10"/>
      <c r="AC2251" s="3"/>
      <c r="AD2251" s="3"/>
      <c r="AE2251" s="3"/>
      <c r="AF2251" s="10"/>
      <c r="AG2251" s="1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86"/>
      <c r="W2252" s="10"/>
      <c r="X2252" s="10"/>
      <c r="Y2252" s="31"/>
      <c r="Z2252" s="3"/>
      <c r="AA2252" s="1"/>
      <c r="AB2252" s="10"/>
      <c r="AC2252" s="3"/>
      <c r="AD2252" s="3"/>
      <c r="AE2252" s="3"/>
      <c r="AF2252" s="10"/>
      <c r="AG2252" s="1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86"/>
      <c r="W2253" s="10"/>
      <c r="X2253" s="10"/>
      <c r="Y2253" s="31"/>
      <c r="Z2253" s="3"/>
      <c r="AA2253" s="1"/>
      <c r="AB2253" s="10"/>
      <c r="AC2253" s="3"/>
      <c r="AD2253" s="3"/>
      <c r="AE2253" s="3"/>
      <c r="AF2253" s="10"/>
      <c r="AG2253" s="1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86"/>
      <c r="W2254" s="10"/>
      <c r="X2254" s="10"/>
      <c r="Y2254" s="31"/>
      <c r="Z2254" s="3"/>
      <c r="AA2254" s="1"/>
      <c r="AB2254" s="10"/>
      <c r="AC2254" s="3"/>
      <c r="AD2254" s="3"/>
      <c r="AE2254" s="3"/>
      <c r="AF2254" s="10"/>
      <c r="AG2254" s="1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86"/>
      <c r="W2255" s="10"/>
      <c r="X2255" s="10"/>
      <c r="Y2255" s="31"/>
      <c r="Z2255" s="3"/>
      <c r="AA2255" s="1"/>
      <c r="AB2255" s="10"/>
      <c r="AC2255" s="3"/>
      <c r="AD2255" s="3"/>
      <c r="AE2255" s="3"/>
      <c r="AF2255" s="10"/>
      <c r="AG2255" s="1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86"/>
      <c r="W2256" s="10"/>
      <c r="X2256" s="10"/>
      <c r="Y2256" s="31"/>
      <c r="Z2256" s="3"/>
      <c r="AA2256" s="1"/>
      <c r="AB2256" s="10"/>
      <c r="AC2256" s="3"/>
      <c r="AD2256" s="3"/>
      <c r="AE2256" s="3"/>
      <c r="AF2256" s="10"/>
      <c r="AG2256" s="1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86"/>
      <c r="W2257" s="10"/>
      <c r="X2257" s="10"/>
      <c r="Y2257" s="31"/>
      <c r="Z2257" s="3"/>
      <c r="AA2257" s="1"/>
      <c r="AB2257" s="10"/>
      <c r="AC2257" s="3"/>
      <c r="AD2257" s="3"/>
      <c r="AE2257" s="3"/>
      <c r="AF2257" s="10"/>
      <c r="AG2257" s="1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86"/>
      <c r="W2258" s="10"/>
      <c r="X2258" s="10"/>
      <c r="Y2258" s="31"/>
      <c r="Z2258" s="3"/>
      <c r="AA2258" s="1"/>
      <c r="AB2258" s="10"/>
      <c r="AC2258" s="3"/>
      <c r="AD2258" s="3"/>
      <c r="AE2258" s="3"/>
      <c r="AF2258" s="10"/>
      <c r="AG2258" s="1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86"/>
      <c r="W2259" s="10"/>
      <c r="X2259" s="10"/>
      <c r="Y2259" s="31"/>
      <c r="Z2259" s="3"/>
      <c r="AA2259" s="1"/>
      <c r="AB2259" s="10"/>
      <c r="AC2259" s="3"/>
      <c r="AD2259" s="3"/>
      <c r="AE2259" s="3"/>
      <c r="AF2259" s="10"/>
      <c r="AG2259" s="1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86"/>
      <c r="W2260" s="10"/>
      <c r="X2260" s="10"/>
      <c r="Y2260" s="31"/>
      <c r="Z2260" s="3"/>
      <c r="AA2260" s="1"/>
      <c r="AB2260" s="10"/>
      <c r="AC2260" s="3"/>
      <c r="AD2260" s="3"/>
      <c r="AE2260" s="3"/>
      <c r="AF2260" s="10"/>
      <c r="AG2260" s="1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86"/>
      <c r="W2261" s="10"/>
      <c r="X2261" s="10"/>
      <c r="Y2261" s="31"/>
      <c r="Z2261" s="3"/>
      <c r="AA2261" s="1"/>
      <c r="AB2261" s="10"/>
      <c r="AC2261" s="3"/>
      <c r="AD2261" s="3"/>
      <c r="AE2261" s="3"/>
      <c r="AF2261" s="10"/>
      <c r="AG2261" s="1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86"/>
      <c r="W2262" s="10"/>
      <c r="X2262" s="10"/>
      <c r="Y2262" s="31"/>
      <c r="Z2262" s="3"/>
      <c r="AA2262" s="1"/>
      <c r="AB2262" s="10"/>
      <c r="AC2262" s="3"/>
      <c r="AD2262" s="3"/>
      <c r="AE2262" s="3"/>
      <c r="AF2262" s="10"/>
      <c r="AG2262" s="1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86"/>
      <c r="W2263" s="10"/>
      <c r="X2263" s="10"/>
      <c r="Y2263" s="31"/>
      <c r="Z2263" s="3"/>
      <c r="AA2263" s="1"/>
      <c r="AB2263" s="10"/>
      <c r="AC2263" s="3"/>
      <c r="AD2263" s="3"/>
      <c r="AE2263" s="3"/>
      <c r="AF2263" s="10"/>
      <c r="AG2263" s="1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86"/>
      <c r="W2264" s="10"/>
      <c r="X2264" s="10"/>
      <c r="Y2264" s="31"/>
      <c r="Z2264" s="3"/>
      <c r="AA2264" s="1"/>
      <c r="AB2264" s="10"/>
      <c r="AC2264" s="3"/>
      <c r="AD2264" s="3"/>
      <c r="AE2264" s="3"/>
      <c r="AF2264" s="10"/>
      <c r="AG2264" s="1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86"/>
      <c r="W2265" s="10"/>
      <c r="X2265" s="10"/>
      <c r="Y2265" s="31"/>
      <c r="Z2265" s="3"/>
      <c r="AA2265" s="1"/>
      <c r="AB2265" s="10"/>
      <c r="AC2265" s="3"/>
      <c r="AD2265" s="3"/>
      <c r="AE2265" s="3"/>
      <c r="AF2265" s="10"/>
      <c r="AG2265" s="1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86"/>
      <c r="W2266" s="10"/>
      <c r="X2266" s="10"/>
      <c r="Y2266" s="31"/>
      <c r="Z2266" s="3"/>
      <c r="AA2266" s="1"/>
      <c r="AB2266" s="10"/>
      <c r="AC2266" s="3"/>
      <c r="AD2266" s="3"/>
      <c r="AE2266" s="3"/>
      <c r="AF2266" s="10"/>
      <c r="AG2266" s="1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86"/>
      <c r="W2267" s="10"/>
      <c r="X2267" s="10"/>
      <c r="Y2267" s="31"/>
      <c r="Z2267" s="3"/>
      <c r="AA2267" s="1"/>
      <c r="AB2267" s="10"/>
      <c r="AC2267" s="3"/>
      <c r="AD2267" s="3"/>
      <c r="AE2267" s="3"/>
      <c r="AF2267" s="10"/>
      <c r="AG2267" s="1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86"/>
      <c r="W2268" s="10"/>
      <c r="X2268" s="10"/>
      <c r="Y2268" s="31"/>
      <c r="Z2268" s="3"/>
      <c r="AA2268" s="1"/>
      <c r="AB2268" s="10"/>
      <c r="AC2268" s="3"/>
      <c r="AD2268" s="3"/>
      <c r="AE2268" s="3"/>
      <c r="AF2268" s="10"/>
      <c r="AG2268" s="1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86"/>
      <c r="W2269" s="10"/>
      <c r="X2269" s="10"/>
      <c r="Y2269" s="31"/>
      <c r="Z2269" s="3"/>
      <c r="AA2269" s="1"/>
      <c r="AB2269" s="10"/>
      <c r="AC2269" s="3"/>
      <c r="AD2269" s="3"/>
      <c r="AE2269" s="3"/>
      <c r="AF2269" s="10"/>
      <c r="AG2269" s="1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86"/>
      <c r="W2270" s="10"/>
      <c r="X2270" s="10"/>
      <c r="Y2270" s="31"/>
      <c r="Z2270" s="3"/>
      <c r="AA2270" s="1"/>
      <c r="AB2270" s="10"/>
      <c r="AC2270" s="3"/>
      <c r="AD2270" s="3"/>
      <c r="AE2270" s="3"/>
      <c r="AF2270" s="10"/>
      <c r="AG2270" s="1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86"/>
      <c r="W2271" s="10"/>
      <c r="X2271" s="10"/>
      <c r="Y2271" s="31"/>
      <c r="Z2271" s="3"/>
      <c r="AA2271" s="1"/>
      <c r="AB2271" s="10"/>
      <c r="AC2271" s="3"/>
      <c r="AD2271" s="3"/>
      <c r="AE2271" s="3"/>
      <c r="AF2271" s="10"/>
      <c r="AG2271" s="1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86"/>
      <c r="W2272" s="10"/>
      <c r="X2272" s="10"/>
      <c r="Y2272" s="31"/>
      <c r="Z2272" s="3"/>
      <c r="AA2272" s="1"/>
      <c r="AB2272" s="10"/>
      <c r="AC2272" s="3"/>
      <c r="AD2272" s="3"/>
      <c r="AE2272" s="3"/>
      <c r="AF2272" s="10"/>
      <c r="AG2272" s="1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86"/>
      <c r="W2273" s="10"/>
      <c r="X2273" s="10"/>
      <c r="Y2273" s="31"/>
      <c r="Z2273" s="3"/>
      <c r="AA2273" s="1"/>
      <c r="AB2273" s="10"/>
      <c r="AC2273" s="3"/>
      <c r="AD2273" s="3"/>
      <c r="AE2273" s="3"/>
      <c r="AF2273" s="10"/>
      <c r="AG2273" s="1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86"/>
      <c r="W2274" s="10"/>
      <c r="X2274" s="10"/>
      <c r="Y2274" s="31"/>
      <c r="Z2274" s="3"/>
      <c r="AA2274" s="1"/>
      <c r="AB2274" s="10"/>
      <c r="AC2274" s="3"/>
      <c r="AD2274" s="3"/>
      <c r="AE2274" s="3"/>
      <c r="AF2274" s="10"/>
      <c r="AG2274" s="1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86"/>
      <c r="W2275" s="10"/>
      <c r="X2275" s="10"/>
      <c r="Y2275" s="31"/>
      <c r="Z2275" s="3"/>
      <c r="AA2275" s="1"/>
      <c r="AB2275" s="10"/>
      <c r="AC2275" s="3"/>
      <c r="AD2275" s="3"/>
      <c r="AE2275" s="3"/>
      <c r="AF2275" s="10"/>
      <c r="AG2275" s="1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86"/>
      <c r="W2276" s="10"/>
      <c r="X2276" s="10"/>
      <c r="Y2276" s="31"/>
      <c r="Z2276" s="3"/>
      <c r="AA2276" s="1"/>
      <c r="AB2276" s="10"/>
      <c r="AC2276" s="3"/>
      <c r="AD2276" s="3"/>
      <c r="AE2276" s="3"/>
      <c r="AF2276" s="10"/>
      <c r="AG2276" s="1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86"/>
      <c r="W2277" s="10"/>
      <c r="X2277" s="10"/>
      <c r="Y2277" s="31"/>
      <c r="Z2277" s="3"/>
      <c r="AA2277" s="1"/>
      <c r="AB2277" s="10"/>
      <c r="AC2277" s="3"/>
      <c r="AD2277" s="3"/>
      <c r="AE2277" s="3"/>
      <c r="AF2277" s="10"/>
      <c r="AG2277" s="1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86"/>
      <c r="W2278" s="10"/>
      <c r="X2278" s="10"/>
      <c r="Y2278" s="31"/>
      <c r="Z2278" s="3"/>
      <c r="AA2278" s="1"/>
      <c r="AB2278" s="10"/>
      <c r="AC2278" s="3"/>
      <c r="AD2278" s="3"/>
      <c r="AE2278" s="3"/>
      <c r="AF2278" s="10"/>
      <c r="AG2278" s="1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86"/>
      <c r="W2279" s="10"/>
      <c r="X2279" s="10"/>
      <c r="Y2279" s="31"/>
      <c r="Z2279" s="3"/>
      <c r="AA2279" s="1"/>
      <c r="AB2279" s="10"/>
      <c r="AC2279" s="3"/>
      <c r="AD2279" s="3"/>
      <c r="AE2279" s="3"/>
      <c r="AF2279" s="10"/>
      <c r="AG2279" s="1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86"/>
      <c r="W2280" s="10"/>
      <c r="X2280" s="10"/>
      <c r="Y2280" s="31"/>
      <c r="Z2280" s="3"/>
      <c r="AA2280" s="1"/>
      <c r="AB2280" s="10"/>
      <c r="AC2280" s="3"/>
      <c r="AD2280" s="3"/>
      <c r="AE2280" s="3"/>
      <c r="AF2280" s="10"/>
      <c r="AG2280" s="1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86"/>
      <c r="W2281" s="10"/>
      <c r="X2281" s="10"/>
      <c r="Y2281" s="31"/>
      <c r="Z2281" s="3"/>
      <c r="AA2281" s="1"/>
      <c r="AB2281" s="10"/>
      <c r="AC2281" s="3"/>
      <c r="AD2281" s="3"/>
      <c r="AE2281" s="3"/>
      <c r="AF2281" s="10"/>
      <c r="AG2281" s="1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86"/>
      <c r="W2282" s="10"/>
      <c r="X2282" s="10"/>
      <c r="Y2282" s="31"/>
      <c r="Z2282" s="3"/>
      <c r="AA2282" s="1"/>
      <c r="AB2282" s="10"/>
      <c r="AC2282" s="3"/>
      <c r="AD2282" s="3"/>
      <c r="AE2282" s="3"/>
      <c r="AF2282" s="10"/>
      <c r="AG2282" s="1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86"/>
      <c r="W2283" s="10"/>
      <c r="X2283" s="10"/>
      <c r="Y2283" s="31"/>
      <c r="Z2283" s="3"/>
      <c r="AA2283" s="1"/>
      <c r="AB2283" s="10"/>
      <c r="AC2283" s="3"/>
      <c r="AD2283" s="3"/>
      <c r="AE2283" s="3"/>
      <c r="AF2283" s="10"/>
      <c r="AG2283" s="1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86"/>
      <c r="W2284" s="10"/>
      <c r="X2284" s="10"/>
      <c r="Y2284" s="31"/>
      <c r="Z2284" s="3"/>
      <c r="AA2284" s="1"/>
      <c r="AB2284" s="10"/>
      <c r="AC2284" s="3"/>
      <c r="AD2284" s="3"/>
      <c r="AE2284" s="3"/>
      <c r="AF2284" s="10"/>
      <c r="AG2284" s="1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86"/>
      <c r="W2285" s="10"/>
      <c r="X2285" s="10"/>
      <c r="Y2285" s="31"/>
      <c r="Z2285" s="3"/>
      <c r="AA2285" s="1"/>
      <c r="AB2285" s="10"/>
      <c r="AC2285" s="3"/>
      <c r="AD2285" s="3"/>
      <c r="AE2285" s="3"/>
      <c r="AF2285" s="10"/>
      <c r="AG2285" s="1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86"/>
      <c r="W2286" s="10"/>
      <c r="X2286" s="10"/>
      <c r="Y2286" s="31"/>
      <c r="Z2286" s="3"/>
      <c r="AA2286" s="1"/>
      <c r="AB2286" s="10"/>
      <c r="AC2286" s="3"/>
      <c r="AD2286" s="3"/>
      <c r="AE2286" s="3"/>
      <c r="AF2286" s="10"/>
      <c r="AG2286" s="1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86"/>
      <c r="W2287" s="10"/>
      <c r="X2287" s="10"/>
      <c r="Y2287" s="31"/>
      <c r="Z2287" s="3"/>
      <c r="AA2287" s="1"/>
      <c r="AB2287" s="10"/>
      <c r="AC2287" s="3"/>
      <c r="AD2287" s="3"/>
      <c r="AE2287" s="3"/>
      <c r="AF2287" s="10"/>
      <c r="AG2287" s="1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86"/>
      <c r="W2288" s="10"/>
      <c r="X2288" s="10"/>
      <c r="Y2288" s="31"/>
      <c r="Z2288" s="3"/>
      <c r="AA2288" s="1"/>
      <c r="AB2288" s="10"/>
      <c r="AC2288" s="3"/>
      <c r="AD2288" s="3"/>
      <c r="AE2288" s="3"/>
      <c r="AF2288" s="10"/>
      <c r="AG2288" s="1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86"/>
      <c r="W2289" s="10"/>
      <c r="X2289" s="10"/>
      <c r="Y2289" s="31"/>
      <c r="Z2289" s="3"/>
      <c r="AA2289" s="1"/>
      <c r="AB2289" s="10"/>
      <c r="AC2289" s="3"/>
      <c r="AD2289" s="3"/>
      <c r="AE2289" s="3"/>
      <c r="AF2289" s="10"/>
      <c r="AG2289" s="1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86"/>
      <c r="W2290" s="10"/>
      <c r="X2290" s="10"/>
      <c r="Y2290" s="31"/>
      <c r="Z2290" s="3"/>
      <c r="AA2290" s="1"/>
      <c r="AB2290" s="10"/>
      <c r="AC2290" s="3"/>
      <c r="AD2290" s="3"/>
      <c r="AE2290" s="3"/>
      <c r="AF2290" s="10"/>
      <c r="AG2290" s="1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86"/>
      <c r="W2291" s="10"/>
      <c r="X2291" s="10"/>
      <c r="Y2291" s="31"/>
      <c r="Z2291" s="3"/>
      <c r="AA2291" s="1"/>
      <c r="AB2291" s="10"/>
      <c r="AC2291" s="3"/>
      <c r="AD2291" s="3"/>
      <c r="AE2291" s="3"/>
      <c r="AF2291" s="10"/>
      <c r="AG2291" s="1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86"/>
      <c r="W2292" s="10"/>
      <c r="X2292" s="10"/>
      <c r="Y2292" s="31"/>
      <c r="Z2292" s="3"/>
      <c r="AA2292" s="1"/>
      <c r="AB2292" s="10"/>
      <c r="AC2292" s="3"/>
      <c r="AD2292" s="3"/>
      <c r="AE2292" s="3"/>
      <c r="AF2292" s="10"/>
      <c r="AG2292" s="1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86"/>
      <c r="W2293" s="10"/>
      <c r="X2293" s="10"/>
      <c r="Y2293" s="31"/>
      <c r="Z2293" s="3"/>
      <c r="AA2293" s="1"/>
      <c r="AB2293" s="10"/>
      <c r="AC2293" s="3"/>
      <c r="AD2293" s="3"/>
      <c r="AE2293" s="3"/>
      <c r="AF2293" s="10"/>
      <c r="AG2293" s="1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86"/>
      <c r="W2294" s="10"/>
      <c r="X2294" s="10"/>
      <c r="Y2294" s="31"/>
      <c r="Z2294" s="3"/>
      <c r="AA2294" s="1"/>
      <c r="AB2294" s="10"/>
      <c r="AC2294" s="3"/>
      <c r="AD2294" s="3"/>
      <c r="AE2294" s="3"/>
      <c r="AF2294" s="10"/>
      <c r="AG2294" s="1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86"/>
      <c r="W2295" s="10"/>
      <c r="X2295" s="10"/>
      <c r="Y2295" s="31"/>
      <c r="Z2295" s="3"/>
      <c r="AA2295" s="1"/>
      <c r="AB2295" s="10"/>
      <c r="AC2295" s="3"/>
      <c r="AD2295" s="3"/>
      <c r="AE2295" s="3"/>
      <c r="AF2295" s="10"/>
      <c r="AG2295" s="1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86"/>
      <c r="W2296" s="10"/>
      <c r="X2296" s="10"/>
      <c r="Y2296" s="31"/>
      <c r="Z2296" s="3"/>
      <c r="AA2296" s="1"/>
      <c r="AB2296" s="10"/>
      <c r="AC2296" s="3"/>
      <c r="AD2296" s="3"/>
      <c r="AE2296" s="3"/>
      <c r="AF2296" s="10"/>
      <c r="AG2296" s="1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86"/>
      <c r="W2297" s="10"/>
      <c r="X2297" s="10"/>
      <c r="Y2297" s="31"/>
      <c r="Z2297" s="3"/>
      <c r="AA2297" s="1"/>
      <c r="AB2297" s="10"/>
      <c r="AC2297" s="3"/>
      <c r="AD2297" s="3"/>
      <c r="AE2297" s="3"/>
      <c r="AF2297" s="10"/>
      <c r="AG2297" s="1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86"/>
      <c r="W2298" s="10"/>
      <c r="X2298" s="10"/>
      <c r="Y2298" s="31"/>
      <c r="Z2298" s="3"/>
      <c r="AA2298" s="1"/>
      <c r="AB2298" s="10"/>
      <c r="AC2298" s="3"/>
      <c r="AD2298" s="3"/>
      <c r="AE2298" s="3"/>
      <c r="AF2298" s="10"/>
      <c r="AG2298" s="1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86"/>
      <c r="W2299" s="10"/>
      <c r="X2299" s="10"/>
      <c r="Y2299" s="31"/>
      <c r="Z2299" s="3"/>
      <c r="AA2299" s="1"/>
      <c r="AB2299" s="10"/>
      <c r="AC2299" s="3"/>
      <c r="AD2299" s="3"/>
      <c r="AE2299" s="3"/>
      <c r="AF2299" s="10"/>
      <c r="AG2299" s="1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86"/>
      <c r="W2300" s="10"/>
      <c r="X2300" s="10"/>
      <c r="Y2300" s="31"/>
      <c r="Z2300" s="3"/>
      <c r="AA2300" s="1"/>
      <c r="AB2300" s="10"/>
      <c r="AC2300" s="3"/>
      <c r="AD2300" s="3"/>
      <c r="AE2300" s="3"/>
      <c r="AF2300" s="10"/>
      <c r="AG2300" s="1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86"/>
      <c r="W2301" s="10"/>
      <c r="X2301" s="10"/>
      <c r="Y2301" s="31"/>
      <c r="Z2301" s="3"/>
      <c r="AA2301" s="1"/>
      <c r="AB2301" s="10"/>
      <c r="AC2301" s="3"/>
      <c r="AD2301" s="3"/>
      <c r="AE2301" s="3"/>
      <c r="AF2301" s="10"/>
      <c r="AG2301" s="1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86"/>
      <c r="W2302" s="10"/>
      <c r="X2302" s="10"/>
      <c r="Y2302" s="31"/>
      <c r="Z2302" s="3"/>
      <c r="AA2302" s="1"/>
      <c r="AB2302" s="10"/>
      <c r="AC2302" s="3"/>
      <c r="AD2302" s="3"/>
      <c r="AE2302" s="3"/>
      <c r="AF2302" s="10"/>
      <c r="AG2302" s="1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86"/>
      <c r="W2303" s="10"/>
      <c r="X2303" s="10"/>
      <c r="Y2303" s="31"/>
      <c r="Z2303" s="3"/>
      <c r="AA2303" s="1"/>
      <c r="AB2303" s="10"/>
      <c r="AC2303" s="3"/>
      <c r="AD2303" s="3"/>
      <c r="AE2303" s="3"/>
      <c r="AF2303" s="10"/>
      <c r="AG2303" s="1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86"/>
      <c r="W2304" s="10"/>
      <c r="X2304" s="10"/>
      <c r="Y2304" s="31"/>
      <c r="Z2304" s="3"/>
      <c r="AA2304" s="1"/>
      <c r="AB2304" s="10"/>
      <c r="AC2304" s="3"/>
      <c r="AD2304" s="3"/>
      <c r="AE2304" s="3"/>
      <c r="AF2304" s="10"/>
      <c r="AG2304" s="1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86"/>
      <c r="W2305" s="10"/>
      <c r="X2305" s="10"/>
      <c r="Y2305" s="31"/>
      <c r="Z2305" s="3"/>
      <c r="AA2305" s="1"/>
      <c r="AB2305" s="10"/>
      <c r="AC2305" s="3"/>
      <c r="AD2305" s="3"/>
      <c r="AE2305" s="3"/>
      <c r="AF2305" s="10"/>
      <c r="AG2305" s="1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86"/>
      <c r="W2306" s="10"/>
      <c r="X2306" s="10"/>
      <c r="Y2306" s="31"/>
      <c r="Z2306" s="3"/>
      <c r="AA2306" s="1"/>
      <c r="AB2306" s="10"/>
      <c r="AC2306" s="3"/>
      <c r="AD2306" s="3"/>
      <c r="AE2306" s="3"/>
      <c r="AF2306" s="10"/>
      <c r="AG2306" s="1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86"/>
      <c r="W2307" s="10"/>
      <c r="X2307" s="10"/>
      <c r="Y2307" s="31"/>
      <c r="Z2307" s="3"/>
      <c r="AA2307" s="1"/>
      <c r="AB2307" s="10"/>
      <c r="AC2307" s="3"/>
      <c r="AD2307" s="3"/>
      <c r="AE2307" s="3"/>
      <c r="AF2307" s="10"/>
      <c r="AG2307" s="1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86"/>
      <c r="W2308" s="10"/>
      <c r="X2308" s="10"/>
      <c r="Y2308" s="31"/>
      <c r="Z2308" s="3"/>
      <c r="AA2308" s="1"/>
      <c r="AB2308" s="10"/>
      <c r="AC2308" s="3"/>
      <c r="AD2308" s="3"/>
      <c r="AE2308" s="3"/>
      <c r="AF2308" s="10"/>
      <c r="AG2308" s="1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86"/>
      <c r="W2309" s="10"/>
      <c r="X2309" s="10"/>
      <c r="Y2309" s="31"/>
      <c r="Z2309" s="3"/>
      <c r="AA2309" s="1"/>
      <c r="AB2309" s="10"/>
      <c r="AC2309" s="3"/>
      <c r="AD2309" s="3"/>
      <c r="AE2309" s="3"/>
      <c r="AF2309" s="10"/>
      <c r="AG2309" s="1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86"/>
      <c r="W2310" s="10"/>
      <c r="X2310" s="10"/>
      <c r="Y2310" s="31"/>
      <c r="Z2310" s="3"/>
      <c r="AA2310" s="1"/>
      <c r="AB2310" s="10"/>
      <c r="AC2310" s="3"/>
      <c r="AD2310" s="3"/>
      <c r="AE2310" s="3"/>
      <c r="AF2310" s="10"/>
      <c r="AG2310" s="1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86"/>
      <c r="W2311" s="10"/>
      <c r="X2311" s="10"/>
      <c r="Y2311" s="31"/>
      <c r="Z2311" s="3"/>
      <c r="AA2311" s="1"/>
      <c r="AB2311" s="10"/>
      <c r="AC2311" s="3"/>
      <c r="AD2311" s="3"/>
      <c r="AE2311" s="3"/>
      <c r="AF2311" s="10"/>
      <c r="AG2311" s="1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86"/>
      <c r="W2312" s="10"/>
      <c r="X2312" s="10"/>
      <c r="Y2312" s="31"/>
      <c r="Z2312" s="3"/>
      <c r="AA2312" s="1"/>
      <c r="AB2312" s="10"/>
      <c r="AC2312" s="3"/>
      <c r="AD2312" s="3"/>
      <c r="AE2312" s="3"/>
      <c r="AF2312" s="10"/>
      <c r="AG2312" s="1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86"/>
      <c r="W2313" s="10"/>
      <c r="X2313" s="10"/>
      <c r="Y2313" s="31"/>
      <c r="Z2313" s="3"/>
      <c r="AA2313" s="1"/>
      <c r="AB2313" s="10"/>
      <c r="AC2313" s="3"/>
      <c r="AD2313" s="3"/>
      <c r="AE2313" s="3"/>
      <c r="AF2313" s="10"/>
      <c r="AG2313" s="1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86"/>
      <c r="W2314" s="10"/>
      <c r="X2314" s="10"/>
      <c r="Y2314" s="31"/>
      <c r="Z2314" s="3"/>
      <c r="AA2314" s="1"/>
      <c r="AB2314" s="10"/>
      <c r="AC2314" s="3"/>
      <c r="AD2314" s="3"/>
      <c r="AE2314" s="3"/>
      <c r="AF2314" s="10"/>
      <c r="AG2314" s="1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86"/>
      <c r="W2315" s="10"/>
      <c r="X2315" s="10"/>
      <c r="Y2315" s="31"/>
      <c r="Z2315" s="3"/>
      <c r="AA2315" s="1"/>
      <c r="AB2315" s="10"/>
      <c r="AC2315" s="3"/>
      <c r="AD2315" s="3"/>
      <c r="AE2315" s="3"/>
      <c r="AF2315" s="10"/>
      <c r="AG2315" s="1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86"/>
      <c r="W2316" s="10"/>
      <c r="X2316" s="10"/>
      <c r="Y2316" s="31"/>
      <c r="Z2316" s="3"/>
      <c r="AA2316" s="1"/>
      <c r="AB2316" s="10"/>
      <c r="AC2316" s="3"/>
      <c r="AD2316" s="3"/>
      <c r="AE2316" s="3"/>
      <c r="AF2316" s="10"/>
      <c r="AG2316" s="1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86"/>
      <c r="W2317" s="10"/>
      <c r="X2317" s="10"/>
      <c r="Y2317" s="31"/>
      <c r="Z2317" s="3"/>
      <c r="AA2317" s="1"/>
      <c r="AB2317" s="10"/>
      <c r="AC2317" s="3"/>
      <c r="AD2317" s="3"/>
      <c r="AE2317" s="3"/>
      <c r="AF2317" s="10"/>
      <c r="AG2317" s="1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86"/>
      <c r="W2318" s="10"/>
      <c r="X2318" s="10"/>
      <c r="Y2318" s="31"/>
      <c r="Z2318" s="3"/>
      <c r="AA2318" s="1"/>
      <c r="AB2318" s="10"/>
      <c r="AC2318" s="3"/>
      <c r="AD2318" s="3"/>
      <c r="AE2318" s="3"/>
      <c r="AF2318" s="10"/>
      <c r="AG2318" s="1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86"/>
      <c r="W2319" s="10"/>
      <c r="X2319" s="10"/>
      <c r="Y2319" s="31"/>
      <c r="Z2319" s="3"/>
      <c r="AA2319" s="1"/>
      <c r="AB2319" s="10"/>
      <c r="AC2319" s="3"/>
      <c r="AD2319" s="3"/>
      <c r="AE2319" s="3"/>
      <c r="AF2319" s="10"/>
      <c r="AG2319" s="1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86"/>
      <c r="W2320" s="10"/>
      <c r="X2320" s="10"/>
      <c r="Y2320" s="31"/>
      <c r="Z2320" s="3"/>
      <c r="AA2320" s="1"/>
      <c r="AB2320" s="10"/>
      <c r="AC2320" s="3"/>
      <c r="AD2320" s="3"/>
      <c r="AE2320" s="3"/>
      <c r="AF2320" s="10"/>
      <c r="AG2320" s="1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86"/>
      <c r="W2321" s="10"/>
      <c r="X2321" s="10"/>
      <c r="Y2321" s="31"/>
      <c r="Z2321" s="3"/>
      <c r="AA2321" s="1"/>
      <c r="AB2321" s="10"/>
      <c r="AC2321" s="3"/>
      <c r="AD2321" s="3"/>
      <c r="AE2321" s="3"/>
      <c r="AF2321" s="10"/>
      <c r="AG2321" s="1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86"/>
      <c r="W2322" s="10"/>
      <c r="X2322" s="10"/>
      <c r="Y2322" s="31"/>
      <c r="Z2322" s="3"/>
      <c r="AA2322" s="1"/>
      <c r="AB2322" s="10"/>
      <c r="AC2322" s="3"/>
      <c r="AD2322" s="3"/>
      <c r="AE2322" s="3"/>
      <c r="AF2322" s="10"/>
      <c r="AG2322" s="1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86"/>
      <c r="W2323" s="10"/>
      <c r="X2323" s="10"/>
      <c r="Y2323" s="31"/>
      <c r="Z2323" s="3"/>
      <c r="AA2323" s="1"/>
      <c r="AB2323" s="10"/>
      <c r="AC2323" s="3"/>
      <c r="AD2323" s="3"/>
      <c r="AE2323" s="3"/>
      <c r="AF2323" s="10"/>
      <c r="AG2323" s="1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86"/>
      <c r="W2324" s="10"/>
      <c r="X2324" s="10"/>
      <c r="Y2324" s="31"/>
      <c r="Z2324" s="3"/>
      <c r="AA2324" s="1"/>
      <c r="AB2324" s="10"/>
      <c r="AC2324" s="3"/>
      <c r="AD2324" s="3"/>
      <c r="AE2324" s="3"/>
      <c r="AF2324" s="10"/>
      <c r="AG2324" s="1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86"/>
      <c r="W2325" s="10"/>
      <c r="X2325" s="10"/>
      <c r="Y2325" s="31"/>
      <c r="Z2325" s="3"/>
      <c r="AA2325" s="1"/>
      <c r="AB2325" s="10"/>
      <c r="AC2325" s="3"/>
      <c r="AD2325" s="3"/>
      <c r="AE2325" s="3"/>
      <c r="AF2325" s="10"/>
      <c r="AG2325" s="1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86"/>
      <c r="W2326" s="10"/>
      <c r="X2326" s="10"/>
      <c r="Y2326" s="31"/>
      <c r="Z2326" s="3"/>
      <c r="AA2326" s="1"/>
      <c r="AB2326" s="10"/>
      <c r="AC2326" s="3"/>
      <c r="AD2326" s="3"/>
      <c r="AE2326" s="3"/>
      <c r="AF2326" s="10"/>
      <c r="AG2326" s="1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86"/>
      <c r="W2327" s="10"/>
      <c r="X2327" s="10"/>
      <c r="Y2327" s="31"/>
      <c r="Z2327" s="3"/>
      <c r="AA2327" s="1"/>
      <c r="AB2327" s="10"/>
      <c r="AC2327" s="3"/>
      <c r="AD2327" s="3"/>
      <c r="AE2327" s="3"/>
      <c r="AF2327" s="10"/>
      <c r="AG2327" s="1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86"/>
      <c r="W2328" s="10"/>
      <c r="X2328" s="10"/>
      <c r="Y2328" s="31"/>
      <c r="Z2328" s="3"/>
      <c r="AA2328" s="1"/>
      <c r="AB2328" s="10"/>
      <c r="AC2328" s="3"/>
      <c r="AD2328" s="3"/>
      <c r="AE2328" s="3"/>
      <c r="AF2328" s="10"/>
      <c r="AG2328" s="1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86"/>
      <c r="W2329" s="10"/>
      <c r="X2329" s="10"/>
      <c r="Y2329" s="31"/>
      <c r="Z2329" s="3"/>
      <c r="AA2329" s="1"/>
      <c r="AB2329" s="10"/>
      <c r="AC2329" s="3"/>
      <c r="AD2329" s="3"/>
      <c r="AE2329" s="3"/>
      <c r="AF2329" s="10"/>
      <c r="AG2329" s="1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86"/>
      <c r="W2330" s="10"/>
      <c r="X2330" s="10"/>
      <c r="Y2330" s="31"/>
      <c r="Z2330" s="3"/>
      <c r="AA2330" s="1"/>
      <c r="AB2330" s="10"/>
      <c r="AC2330" s="3"/>
      <c r="AD2330" s="3"/>
      <c r="AE2330" s="3"/>
      <c r="AF2330" s="10"/>
      <c r="AG2330" s="1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86"/>
      <c r="W2331" s="10"/>
      <c r="X2331" s="10"/>
      <c r="Y2331" s="31"/>
      <c r="Z2331" s="3"/>
      <c r="AA2331" s="1"/>
      <c r="AB2331" s="10"/>
      <c r="AC2331" s="3"/>
      <c r="AD2331" s="3"/>
      <c r="AE2331" s="3"/>
      <c r="AF2331" s="10"/>
      <c r="AG2331" s="1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86"/>
      <c r="W2332" s="10"/>
      <c r="X2332" s="10"/>
      <c r="Y2332" s="31"/>
      <c r="Z2332" s="3"/>
      <c r="AA2332" s="1"/>
      <c r="AB2332" s="10"/>
      <c r="AC2332" s="3"/>
      <c r="AD2332" s="3"/>
      <c r="AE2332" s="3"/>
      <c r="AF2332" s="10"/>
      <c r="AG2332" s="1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86"/>
      <c r="W2333" s="10"/>
      <c r="X2333" s="10"/>
      <c r="Y2333" s="31"/>
      <c r="Z2333" s="3"/>
      <c r="AA2333" s="1"/>
      <c r="AB2333" s="10"/>
      <c r="AC2333" s="3"/>
      <c r="AD2333" s="3"/>
      <c r="AE2333" s="3"/>
      <c r="AF2333" s="10"/>
      <c r="AG2333" s="1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86"/>
      <c r="W2334" s="10"/>
      <c r="X2334" s="10"/>
      <c r="Y2334" s="31"/>
      <c r="Z2334" s="3"/>
      <c r="AA2334" s="1"/>
      <c r="AB2334" s="10"/>
      <c r="AC2334" s="3"/>
      <c r="AD2334" s="3"/>
      <c r="AE2334" s="3"/>
      <c r="AF2334" s="10"/>
      <c r="AG2334" s="1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86"/>
      <c r="W2335" s="10"/>
      <c r="X2335" s="10"/>
      <c r="Y2335" s="31"/>
      <c r="Z2335" s="3"/>
      <c r="AA2335" s="1"/>
      <c r="AB2335" s="10"/>
      <c r="AC2335" s="3"/>
      <c r="AD2335" s="3"/>
      <c r="AE2335" s="3"/>
      <c r="AF2335" s="10"/>
      <c r="AG2335" s="1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86"/>
      <c r="W2336" s="10"/>
      <c r="X2336" s="10"/>
      <c r="Y2336" s="31"/>
      <c r="Z2336" s="3"/>
      <c r="AA2336" s="1"/>
      <c r="AB2336" s="10"/>
      <c r="AC2336" s="3"/>
      <c r="AD2336" s="3"/>
      <c r="AE2336" s="3"/>
      <c r="AF2336" s="10"/>
      <c r="AG2336" s="1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86"/>
      <c r="W2337" s="10"/>
      <c r="X2337" s="10"/>
      <c r="Y2337" s="31"/>
      <c r="Z2337" s="3"/>
      <c r="AA2337" s="1"/>
      <c r="AB2337" s="10"/>
      <c r="AC2337" s="3"/>
      <c r="AD2337" s="3"/>
      <c r="AE2337" s="3"/>
      <c r="AF2337" s="10"/>
      <c r="AG2337" s="1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86"/>
      <c r="W2338" s="10"/>
      <c r="X2338" s="10"/>
      <c r="Y2338" s="31"/>
      <c r="Z2338" s="3"/>
      <c r="AA2338" s="1"/>
      <c r="AB2338" s="10"/>
      <c r="AC2338" s="3"/>
      <c r="AD2338" s="3"/>
      <c r="AE2338" s="3"/>
      <c r="AF2338" s="10"/>
      <c r="AG2338" s="1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86"/>
      <c r="W2339" s="10"/>
      <c r="X2339" s="10"/>
      <c r="Y2339" s="31"/>
      <c r="Z2339" s="3"/>
      <c r="AA2339" s="1"/>
      <c r="AB2339" s="10"/>
      <c r="AC2339" s="3"/>
      <c r="AD2339" s="3"/>
      <c r="AE2339" s="3"/>
      <c r="AF2339" s="10"/>
      <c r="AG2339" s="1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86"/>
      <c r="W2340" s="10"/>
      <c r="X2340" s="10"/>
      <c r="Y2340" s="31"/>
      <c r="Z2340" s="3"/>
      <c r="AA2340" s="1"/>
      <c r="AB2340" s="10"/>
      <c r="AC2340" s="3"/>
      <c r="AD2340" s="3"/>
      <c r="AE2340" s="3"/>
      <c r="AF2340" s="10"/>
      <c r="AG2340" s="1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86"/>
      <c r="W2341" s="10"/>
      <c r="X2341" s="10"/>
      <c r="Y2341" s="31"/>
      <c r="Z2341" s="3"/>
      <c r="AA2341" s="1"/>
      <c r="AB2341" s="10"/>
      <c r="AC2341" s="3"/>
      <c r="AD2341" s="3"/>
      <c r="AE2341" s="3"/>
      <c r="AF2341" s="10"/>
      <c r="AG2341" s="1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86"/>
      <c r="W2342" s="10"/>
      <c r="X2342" s="10"/>
      <c r="Y2342" s="31"/>
      <c r="Z2342" s="3"/>
      <c r="AA2342" s="1"/>
      <c r="AB2342" s="10"/>
      <c r="AC2342" s="3"/>
      <c r="AD2342" s="3"/>
      <c r="AE2342" s="3"/>
      <c r="AF2342" s="10"/>
      <c r="AG2342" s="1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86"/>
      <c r="W2343" s="10"/>
      <c r="X2343" s="10"/>
      <c r="Y2343" s="31"/>
      <c r="Z2343" s="3"/>
      <c r="AA2343" s="1"/>
      <c r="AB2343" s="10"/>
      <c r="AC2343" s="3"/>
      <c r="AD2343" s="3"/>
      <c r="AE2343" s="3"/>
      <c r="AF2343" s="10"/>
      <c r="AG2343" s="1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86"/>
      <c r="W2344" s="10"/>
      <c r="X2344" s="10"/>
      <c r="Y2344" s="31"/>
      <c r="Z2344" s="3"/>
      <c r="AA2344" s="1"/>
      <c r="AB2344" s="10"/>
      <c r="AC2344" s="3"/>
      <c r="AD2344" s="3"/>
      <c r="AE2344" s="3"/>
      <c r="AF2344" s="10"/>
      <c r="AG2344" s="1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86"/>
      <c r="W2345" s="10"/>
      <c r="X2345" s="10"/>
      <c r="Y2345" s="31"/>
      <c r="Z2345" s="3"/>
      <c r="AA2345" s="1"/>
      <c r="AB2345" s="10"/>
      <c r="AC2345" s="3"/>
      <c r="AD2345" s="3"/>
      <c r="AE2345" s="3"/>
      <c r="AF2345" s="10"/>
      <c r="AG2345" s="1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86"/>
      <c r="W2346" s="10"/>
      <c r="X2346" s="10"/>
      <c r="Y2346" s="31"/>
      <c r="Z2346" s="3"/>
      <c r="AA2346" s="1"/>
      <c r="AB2346" s="10"/>
      <c r="AC2346" s="3"/>
      <c r="AD2346" s="3"/>
      <c r="AE2346" s="3"/>
      <c r="AF2346" s="10"/>
      <c r="AG2346" s="1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86"/>
      <c r="W2347" s="10"/>
      <c r="X2347" s="10"/>
      <c r="Y2347" s="31"/>
      <c r="Z2347" s="3"/>
      <c r="AA2347" s="1"/>
      <c r="AB2347" s="10"/>
      <c r="AC2347" s="3"/>
      <c r="AD2347" s="3"/>
      <c r="AE2347" s="3"/>
      <c r="AF2347" s="10"/>
      <c r="AG2347" s="1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86"/>
      <c r="W2348" s="10"/>
      <c r="X2348" s="10"/>
      <c r="Y2348" s="31"/>
      <c r="Z2348" s="3"/>
      <c r="AA2348" s="1"/>
      <c r="AB2348" s="10"/>
      <c r="AC2348" s="3"/>
      <c r="AD2348" s="3"/>
      <c r="AE2348" s="3"/>
      <c r="AF2348" s="10"/>
      <c r="AG2348" s="1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86"/>
      <c r="W2349" s="10"/>
      <c r="X2349" s="10"/>
      <c r="Y2349" s="31"/>
      <c r="Z2349" s="3"/>
      <c r="AA2349" s="1"/>
      <c r="AB2349" s="10"/>
      <c r="AC2349" s="3"/>
      <c r="AD2349" s="3"/>
      <c r="AE2349" s="3"/>
      <c r="AF2349" s="10"/>
      <c r="AG2349" s="1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86"/>
      <c r="W2350" s="10"/>
      <c r="X2350" s="10"/>
      <c r="Y2350" s="31"/>
      <c r="Z2350" s="3"/>
      <c r="AA2350" s="1"/>
      <c r="AB2350" s="10"/>
      <c r="AC2350" s="3"/>
      <c r="AD2350" s="3"/>
      <c r="AE2350" s="3"/>
      <c r="AF2350" s="10"/>
      <c r="AG2350" s="1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86"/>
      <c r="W2351" s="10"/>
      <c r="X2351" s="10"/>
      <c r="Y2351" s="31"/>
      <c r="Z2351" s="3"/>
      <c r="AA2351" s="1"/>
      <c r="AB2351" s="10"/>
      <c r="AC2351" s="3"/>
      <c r="AD2351" s="3"/>
      <c r="AE2351" s="3"/>
      <c r="AF2351" s="10"/>
      <c r="AG2351" s="1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86"/>
      <c r="W2352" s="10"/>
      <c r="X2352" s="10"/>
      <c r="Y2352" s="31"/>
      <c r="Z2352" s="3"/>
      <c r="AA2352" s="1"/>
      <c r="AB2352" s="10"/>
      <c r="AC2352" s="3"/>
      <c r="AD2352" s="3"/>
      <c r="AE2352" s="3"/>
      <c r="AF2352" s="10"/>
      <c r="AG2352" s="1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86"/>
      <c r="W2353" s="10"/>
      <c r="X2353" s="10"/>
      <c r="Y2353" s="31"/>
      <c r="Z2353" s="3"/>
      <c r="AA2353" s="1"/>
      <c r="AB2353" s="10"/>
      <c r="AC2353" s="3"/>
      <c r="AD2353" s="3"/>
      <c r="AE2353" s="3"/>
      <c r="AF2353" s="10"/>
      <c r="AG2353" s="1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86"/>
      <c r="W2354" s="10"/>
      <c r="X2354" s="10"/>
      <c r="Y2354" s="31"/>
      <c r="Z2354" s="3"/>
      <c r="AA2354" s="1"/>
      <c r="AB2354" s="10"/>
      <c r="AC2354" s="3"/>
      <c r="AD2354" s="3"/>
      <c r="AE2354" s="3"/>
      <c r="AF2354" s="10"/>
      <c r="AG2354" s="1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86"/>
      <c r="W2355" s="10"/>
      <c r="X2355" s="10"/>
      <c r="Y2355" s="31"/>
      <c r="Z2355" s="3"/>
      <c r="AA2355" s="1"/>
      <c r="AB2355" s="10"/>
      <c r="AC2355" s="3"/>
      <c r="AD2355" s="3"/>
      <c r="AE2355" s="3"/>
      <c r="AF2355" s="10"/>
      <c r="AG2355" s="1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86"/>
      <c r="W2356" s="10"/>
      <c r="X2356" s="10"/>
      <c r="Y2356" s="31"/>
      <c r="Z2356" s="3"/>
      <c r="AA2356" s="1"/>
      <c r="AB2356" s="10"/>
      <c r="AC2356" s="3"/>
      <c r="AD2356" s="3"/>
      <c r="AE2356" s="3"/>
      <c r="AF2356" s="10"/>
      <c r="AG2356" s="1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86"/>
      <c r="W2357" s="10"/>
      <c r="X2357" s="10"/>
      <c r="Y2357" s="31"/>
      <c r="Z2357" s="3"/>
      <c r="AA2357" s="1"/>
      <c r="AB2357" s="10"/>
      <c r="AC2357" s="3"/>
      <c r="AD2357" s="3"/>
      <c r="AE2357" s="3"/>
      <c r="AF2357" s="10"/>
      <c r="AG2357" s="1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86"/>
      <c r="W2358" s="10"/>
      <c r="X2358" s="10"/>
      <c r="Y2358" s="31"/>
      <c r="Z2358" s="3"/>
      <c r="AA2358" s="1"/>
      <c r="AB2358" s="10"/>
      <c r="AC2358" s="3"/>
      <c r="AD2358" s="3"/>
      <c r="AE2358" s="3"/>
      <c r="AF2358" s="10"/>
      <c r="AG2358" s="1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86"/>
      <c r="W2359" s="10"/>
      <c r="X2359" s="10"/>
      <c r="Y2359" s="31"/>
      <c r="Z2359" s="3"/>
      <c r="AA2359" s="1"/>
      <c r="AB2359" s="10"/>
      <c r="AC2359" s="3"/>
      <c r="AD2359" s="3"/>
      <c r="AE2359" s="3"/>
      <c r="AF2359" s="10"/>
      <c r="AG2359" s="1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86"/>
      <c r="W2360" s="10"/>
      <c r="X2360" s="10"/>
      <c r="Y2360" s="31"/>
      <c r="Z2360" s="3"/>
      <c r="AA2360" s="1"/>
      <c r="AB2360" s="10"/>
      <c r="AC2360" s="3"/>
      <c r="AD2360" s="3"/>
      <c r="AE2360" s="3"/>
      <c r="AF2360" s="10"/>
      <c r="AG2360" s="1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86"/>
      <c r="W2361" s="10"/>
      <c r="X2361" s="10"/>
      <c r="Y2361" s="31"/>
      <c r="Z2361" s="3"/>
      <c r="AA2361" s="1"/>
      <c r="AB2361" s="10"/>
      <c r="AC2361" s="3"/>
      <c r="AD2361" s="3"/>
      <c r="AE2361" s="3"/>
      <c r="AF2361" s="10"/>
      <c r="AG2361" s="1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86"/>
      <c r="W2362" s="10"/>
      <c r="X2362" s="10"/>
      <c r="Y2362" s="31"/>
      <c r="Z2362" s="3"/>
      <c r="AA2362" s="1"/>
      <c r="AB2362" s="10"/>
      <c r="AC2362" s="3"/>
      <c r="AD2362" s="3"/>
      <c r="AE2362" s="3"/>
      <c r="AF2362" s="10"/>
      <c r="AG2362" s="1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86"/>
      <c r="W2363" s="10"/>
      <c r="X2363" s="10"/>
      <c r="Y2363" s="31"/>
      <c r="Z2363" s="3"/>
      <c r="AA2363" s="1"/>
      <c r="AB2363" s="10"/>
      <c r="AC2363" s="3"/>
      <c r="AD2363" s="3"/>
      <c r="AE2363" s="3"/>
      <c r="AF2363" s="10"/>
      <c r="AG2363" s="1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86"/>
      <c r="W2364" s="10"/>
      <c r="X2364" s="10"/>
      <c r="Y2364" s="31"/>
      <c r="Z2364" s="3"/>
      <c r="AA2364" s="1"/>
      <c r="AB2364" s="10"/>
      <c r="AC2364" s="3"/>
      <c r="AD2364" s="3"/>
      <c r="AE2364" s="3"/>
      <c r="AF2364" s="10"/>
      <c r="AG2364" s="1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86"/>
      <c r="W2365" s="10"/>
      <c r="X2365" s="10"/>
      <c r="Y2365" s="31"/>
      <c r="Z2365" s="3"/>
      <c r="AA2365" s="1"/>
      <c r="AB2365" s="10"/>
      <c r="AC2365" s="3"/>
      <c r="AD2365" s="3"/>
      <c r="AE2365" s="3"/>
      <c r="AF2365" s="10"/>
      <c r="AG2365" s="1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86"/>
      <c r="W2366" s="10"/>
      <c r="X2366" s="10"/>
      <c r="Y2366" s="31"/>
      <c r="Z2366" s="3"/>
      <c r="AA2366" s="1"/>
      <c r="AB2366" s="10"/>
      <c r="AC2366" s="3"/>
      <c r="AD2366" s="3"/>
      <c r="AE2366" s="3"/>
      <c r="AF2366" s="10"/>
      <c r="AG2366" s="1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86"/>
      <c r="W2367" s="10"/>
      <c r="X2367" s="10"/>
      <c r="Y2367" s="31"/>
      <c r="Z2367" s="3"/>
      <c r="AA2367" s="1"/>
      <c r="AB2367" s="10"/>
      <c r="AC2367" s="3"/>
      <c r="AD2367" s="3"/>
      <c r="AE2367" s="3"/>
      <c r="AF2367" s="10"/>
      <c r="AG2367" s="1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86"/>
      <c r="W2368" s="10"/>
      <c r="X2368" s="10"/>
      <c r="Y2368" s="31"/>
      <c r="Z2368" s="3"/>
      <c r="AA2368" s="1"/>
      <c r="AB2368" s="10"/>
      <c r="AC2368" s="3"/>
      <c r="AD2368" s="3"/>
      <c r="AE2368" s="3"/>
      <c r="AF2368" s="10"/>
      <c r="AG2368" s="1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86"/>
      <c r="W2369" s="10"/>
      <c r="X2369" s="10"/>
      <c r="Y2369" s="31"/>
      <c r="Z2369" s="3"/>
      <c r="AA2369" s="1"/>
      <c r="AB2369" s="10"/>
      <c r="AC2369" s="3"/>
      <c r="AD2369" s="3"/>
      <c r="AE2369" s="3"/>
      <c r="AF2369" s="10"/>
      <c r="AG2369" s="1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86"/>
      <c r="W2370" s="10"/>
      <c r="X2370" s="10"/>
      <c r="Y2370" s="31"/>
      <c r="Z2370" s="3"/>
      <c r="AA2370" s="1"/>
      <c r="AB2370" s="10"/>
      <c r="AC2370" s="3"/>
      <c r="AD2370" s="3"/>
      <c r="AE2370" s="3"/>
      <c r="AF2370" s="10"/>
      <c r="AG2370" s="1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86"/>
      <c r="W2371" s="10"/>
      <c r="X2371" s="10"/>
      <c r="Y2371" s="31"/>
      <c r="Z2371" s="3"/>
      <c r="AA2371" s="1"/>
      <c r="AB2371" s="10"/>
      <c r="AC2371" s="3"/>
      <c r="AD2371" s="3"/>
      <c r="AE2371" s="3"/>
      <c r="AF2371" s="10"/>
      <c r="AG2371" s="1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86"/>
      <c r="W2372" s="10"/>
      <c r="X2372" s="10"/>
      <c r="Y2372" s="31"/>
      <c r="Z2372" s="3"/>
      <c r="AA2372" s="1"/>
      <c r="AB2372" s="10"/>
      <c r="AC2372" s="3"/>
      <c r="AD2372" s="3"/>
      <c r="AE2372" s="3"/>
      <c r="AF2372" s="10"/>
      <c r="AG2372" s="1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86"/>
      <c r="W2373" s="10"/>
      <c r="X2373" s="10"/>
      <c r="Y2373" s="31"/>
      <c r="Z2373" s="3"/>
      <c r="AA2373" s="1"/>
      <c r="AB2373" s="10"/>
      <c r="AC2373" s="3"/>
      <c r="AD2373" s="3"/>
      <c r="AE2373" s="3"/>
      <c r="AF2373" s="10"/>
      <c r="AG2373" s="1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86"/>
      <c r="W2374" s="10"/>
      <c r="X2374" s="10"/>
      <c r="Y2374" s="31"/>
      <c r="Z2374" s="3"/>
      <c r="AA2374" s="1"/>
      <c r="AB2374" s="10"/>
      <c r="AC2374" s="3"/>
      <c r="AD2374" s="3"/>
      <c r="AE2374" s="3"/>
      <c r="AF2374" s="10"/>
      <c r="AG2374" s="1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86"/>
      <c r="W2375" s="10"/>
      <c r="X2375" s="10"/>
      <c r="Y2375" s="31"/>
      <c r="Z2375" s="3"/>
      <c r="AA2375" s="1"/>
      <c r="AB2375" s="10"/>
      <c r="AC2375" s="3"/>
      <c r="AD2375" s="3"/>
      <c r="AE2375" s="3"/>
      <c r="AF2375" s="10"/>
      <c r="AG2375" s="1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86"/>
      <c r="W2376" s="10"/>
      <c r="X2376" s="10"/>
      <c r="Y2376" s="31"/>
      <c r="Z2376" s="3"/>
      <c r="AA2376" s="1"/>
      <c r="AB2376" s="10"/>
      <c r="AC2376" s="3"/>
      <c r="AD2376" s="3"/>
      <c r="AE2376" s="3"/>
      <c r="AF2376" s="10"/>
      <c r="AG2376" s="1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86"/>
      <c r="W2377" s="10"/>
      <c r="X2377" s="10"/>
      <c r="Y2377" s="31"/>
      <c r="Z2377" s="3"/>
      <c r="AA2377" s="1"/>
      <c r="AB2377" s="10"/>
      <c r="AC2377" s="3"/>
      <c r="AD2377" s="3"/>
      <c r="AE2377" s="3"/>
      <c r="AF2377" s="10"/>
      <c r="AG2377" s="1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86"/>
      <c r="W2378" s="10"/>
      <c r="X2378" s="10"/>
      <c r="Y2378" s="31"/>
      <c r="Z2378" s="3"/>
      <c r="AA2378" s="1"/>
      <c r="AB2378" s="10"/>
      <c r="AC2378" s="3"/>
      <c r="AD2378" s="3"/>
      <c r="AE2378" s="3"/>
      <c r="AF2378" s="10"/>
      <c r="AG2378" s="1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86"/>
      <c r="W2379" s="10"/>
      <c r="X2379" s="10"/>
      <c r="Y2379" s="31"/>
      <c r="Z2379" s="3"/>
      <c r="AA2379" s="1"/>
      <c r="AB2379" s="10"/>
      <c r="AC2379" s="3"/>
      <c r="AD2379" s="3"/>
      <c r="AE2379" s="3"/>
      <c r="AF2379" s="10"/>
      <c r="AG2379" s="1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86"/>
      <c r="W2380" s="10"/>
      <c r="X2380" s="10"/>
      <c r="Y2380" s="31"/>
      <c r="Z2380" s="3"/>
      <c r="AA2380" s="1"/>
      <c r="AB2380" s="10"/>
      <c r="AC2380" s="3"/>
      <c r="AD2380" s="3"/>
      <c r="AE2380" s="3"/>
      <c r="AF2380" s="10"/>
      <c r="AG2380" s="1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86"/>
      <c r="W2381" s="10"/>
      <c r="X2381" s="10"/>
      <c r="Y2381" s="31"/>
      <c r="Z2381" s="3"/>
      <c r="AA2381" s="1"/>
      <c r="AB2381" s="10"/>
      <c r="AC2381" s="3"/>
      <c r="AD2381" s="3"/>
      <c r="AE2381" s="3"/>
      <c r="AF2381" s="10"/>
      <c r="AG2381" s="1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86"/>
      <c r="W2382" s="10"/>
      <c r="X2382" s="10"/>
      <c r="Y2382" s="31"/>
      <c r="Z2382" s="3"/>
      <c r="AA2382" s="1"/>
      <c r="AB2382" s="10"/>
      <c r="AC2382" s="3"/>
      <c r="AD2382" s="3"/>
      <c r="AE2382" s="3"/>
      <c r="AF2382" s="10"/>
      <c r="AG2382" s="1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86"/>
      <c r="W2383" s="10"/>
      <c r="X2383" s="10"/>
      <c r="Y2383" s="31"/>
      <c r="Z2383" s="3"/>
      <c r="AA2383" s="1"/>
      <c r="AB2383" s="10"/>
      <c r="AC2383" s="3"/>
      <c r="AD2383" s="3"/>
      <c r="AE2383" s="3"/>
      <c r="AF2383" s="10"/>
      <c r="AG2383" s="1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86"/>
      <c r="W2384" s="10"/>
      <c r="X2384" s="10"/>
      <c r="Y2384" s="31"/>
      <c r="Z2384" s="3"/>
      <c r="AA2384" s="1"/>
      <c r="AB2384" s="10"/>
      <c r="AC2384" s="3"/>
      <c r="AD2384" s="3"/>
      <c r="AE2384" s="3"/>
      <c r="AF2384" s="10"/>
      <c r="AG2384" s="1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97"/>
      <c r="W2385" s="29"/>
      <c r="X2385" s="29"/>
      <c r="Y2385" s="35"/>
      <c r="Z2385" s="22"/>
      <c r="AA2385" s="25"/>
      <c r="AB2385" s="29"/>
      <c r="AC2385" s="22"/>
      <c r="AD2385" s="22"/>
      <c r="AE2385" s="22"/>
      <c r="AF2385" s="29"/>
      <c r="AG2385" s="23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  <c r="EX2385" s="25"/>
    </row>
    <row r="2386" spans="1:154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86"/>
      <c r="W2386" s="29"/>
      <c r="X2386" s="29"/>
      <c r="Y2386" s="35"/>
      <c r="Z2386" s="22"/>
      <c r="AA2386" s="25"/>
      <c r="AB2386" s="29"/>
      <c r="AC2386" s="22"/>
      <c r="AD2386" s="22"/>
      <c r="AE2386" s="22"/>
      <c r="AF2386" s="29"/>
      <c r="AG2386" s="23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  <c r="EX2386" s="25"/>
    </row>
    <row r="2387" spans="1:154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86"/>
      <c r="W2387" s="29"/>
      <c r="X2387" s="29"/>
      <c r="Y2387" s="35"/>
      <c r="Z2387" s="22"/>
      <c r="AA2387" s="25"/>
      <c r="AB2387" s="29"/>
      <c r="AC2387" s="22"/>
      <c r="AD2387" s="22"/>
      <c r="AE2387" s="22"/>
      <c r="AF2387" s="29"/>
      <c r="AG2387" s="23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  <c r="EX2387" s="25"/>
    </row>
    <row r="2388" spans="1:154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86"/>
      <c r="W2388" s="10"/>
      <c r="X2388" s="10"/>
      <c r="Y2388" s="31"/>
      <c r="Z2388" s="3"/>
      <c r="AA2388" s="1"/>
      <c r="AB2388" s="10"/>
      <c r="AC2388" s="3"/>
      <c r="AD2388" s="3"/>
      <c r="AE2388" s="3"/>
      <c r="AF2388" s="10"/>
      <c r="AG2388" s="1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86"/>
      <c r="W2389" s="10"/>
      <c r="X2389" s="10"/>
      <c r="Y2389" s="31"/>
      <c r="Z2389" s="3"/>
      <c r="AA2389" s="1"/>
      <c r="AB2389" s="10"/>
      <c r="AC2389" s="3"/>
      <c r="AD2389" s="3"/>
      <c r="AE2389" s="3"/>
      <c r="AF2389" s="10"/>
      <c r="AG2389" s="1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86"/>
      <c r="W2390" s="10"/>
      <c r="X2390" s="10"/>
      <c r="Y2390" s="31"/>
      <c r="Z2390" s="3"/>
      <c r="AA2390" s="1"/>
      <c r="AB2390" s="10"/>
      <c r="AC2390" s="3"/>
      <c r="AD2390" s="3"/>
      <c r="AE2390" s="3"/>
      <c r="AF2390" s="10"/>
      <c r="AG2390" s="1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86"/>
      <c r="W2391" s="10"/>
      <c r="X2391" s="10"/>
      <c r="Y2391" s="31"/>
      <c r="Z2391" s="3"/>
      <c r="AA2391" s="1"/>
      <c r="AB2391" s="10"/>
      <c r="AC2391" s="3"/>
      <c r="AD2391" s="3"/>
      <c r="AE2391" s="3"/>
      <c r="AF2391" s="10"/>
      <c r="AG2391" s="1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86"/>
      <c r="W2392" s="10"/>
      <c r="X2392" s="10"/>
      <c r="Y2392" s="31"/>
      <c r="Z2392" s="3"/>
      <c r="AA2392" s="1"/>
      <c r="AB2392" s="10"/>
      <c r="AC2392" s="3"/>
      <c r="AD2392" s="3"/>
      <c r="AE2392" s="3"/>
      <c r="AF2392" s="10"/>
      <c r="AG2392" s="1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86"/>
      <c r="W2393" s="10"/>
      <c r="X2393" s="10"/>
      <c r="Y2393" s="31"/>
      <c r="Z2393" s="3"/>
      <c r="AA2393" s="1"/>
      <c r="AB2393" s="10"/>
      <c r="AC2393" s="3"/>
      <c r="AD2393" s="3"/>
      <c r="AE2393" s="3"/>
      <c r="AF2393" s="10"/>
      <c r="AG2393" s="1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86"/>
      <c r="W2394" s="10"/>
      <c r="X2394" s="10"/>
      <c r="Y2394" s="31"/>
      <c r="Z2394" s="3"/>
      <c r="AA2394" s="1"/>
      <c r="AB2394" s="10"/>
      <c r="AC2394" s="3"/>
      <c r="AD2394" s="3"/>
      <c r="AE2394" s="3"/>
      <c r="AF2394" s="10"/>
      <c r="AG2394" s="1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86"/>
      <c r="W2395" s="10"/>
      <c r="X2395" s="10"/>
      <c r="Y2395" s="31"/>
      <c r="Z2395" s="3"/>
      <c r="AA2395" s="1"/>
      <c r="AB2395" s="10"/>
      <c r="AC2395" s="3"/>
      <c r="AD2395" s="3"/>
      <c r="AE2395" s="3"/>
      <c r="AF2395" s="10"/>
      <c r="AG2395" s="1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86"/>
      <c r="W2396" s="10"/>
      <c r="X2396" s="10"/>
      <c r="Y2396" s="31"/>
      <c r="Z2396" s="3"/>
      <c r="AA2396" s="1"/>
      <c r="AB2396" s="10"/>
      <c r="AC2396" s="3"/>
      <c r="AD2396" s="3"/>
      <c r="AE2396" s="3"/>
      <c r="AF2396" s="10"/>
      <c r="AG2396" s="1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86"/>
      <c r="W2397" s="10"/>
      <c r="X2397" s="10"/>
      <c r="Y2397" s="31"/>
      <c r="Z2397" s="3"/>
      <c r="AA2397" s="1"/>
      <c r="AB2397" s="10"/>
      <c r="AC2397" s="3"/>
      <c r="AD2397" s="3"/>
      <c r="AE2397" s="3"/>
      <c r="AF2397" s="10"/>
      <c r="AG2397" s="1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86"/>
      <c r="W2398" s="10"/>
      <c r="X2398" s="10"/>
      <c r="Y2398" s="31"/>
      <c r="Z2398" s="3"/>
      <c r="AA2398" s="1"/>
      <c r="AB2398" s="10"/>
      <c r="AC2398" s="3"/>
      <c r="AD2398" s="3"/>
      <c r="AE2398" s="3"/>
      <c r="AF2398" s="10"/>
      <c r="AG2398" s="1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86"/>
      <c r="W2399" s="10"/>
      <c r="X2399" s="10"/>
      <c r="Y2399" s="31"/>
      <c r="Z2399" s="3"/>
      <c r="AA2399" s="1"/>
      <c r="AB2399" s="10"/>
      <c r="AC2399" s="3"/>
      <c r="AD2399" s="3"/>
      <c r="AE2399" s="3"/>
      <c r="AF2399" s="10"/>
      <c r="AG2399" s="1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86"/>
      <c r="W2400" s="10"/>
      <c r="X2400" s="10"/>
      <c r="Y2400" s="31"/>
      <c r="Z2400" s="3"/>
      <c r="AA2400" s="1"/>
      <c r="AB2400" s="10"/>
      <c r="AC2400" s="3"/>
      <c r="AD2400" s="3"/>
      <c r="AE2400" s="3"/>
      <c r="AF2400" s="10"/>
      <c r="AG2400" s="1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86"/>
      <c r="W2401" s="10"/>
      <c r="X2401" s="10"/>
      <c r="Y2401" s="31"/>
      <c r="Z2401" s="3"/>
      <c r="AA2401" s="1"/>
      <c r="AB2401" s="10"/>
      <c r="AC2401" s="3"/>
      <c r="AD2401" s="3"/>
      <c r="AE2401" s="3"/>
      <c r="AF2401" s="10"/>
      <c r="AG2401" s="1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86"/>
      <c r="W2402" s="10"/>
      <c r="X2402" s="10"/>
      <c r="Y2402" s="31"/>
      <c r="Z2402" s="3"/>
      <c r="AA2402" s="1"/>
      <c r="AB2402" s="10"/>
      <c r="AC2402" s="3"/>
      <c r="AD2402" s="3"/>
      <c r="AE2402" s="3"/>
      <c r="AF2402" s="10"/>
      <c r="AG2402" s="1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86"/>
      <c r="W2403" s="10"/>
      <c r="X2403" s="10"/>
      <c r="Y2403" s="31"/>
      <c r="Z2403" s="3"/>
      <c r="AA2403" s="1"/>
      <c r="AB2403" s="10"/>
      <c r="AC2403" s="3"/>
      <c r="AD2403" s="3"/>
      <c r="AE2403" s="3"/>
      <c r="AF2403" s="10"/>
      <c r="AG2403" s="1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86"/>
      <c r="W2404" s="10"/>
      <c r="X2404" s="10"/>
      <c r="Y2404" s="31"/>
      <c r="Z2404" s="3"/>
      <c r="AA2404" s="1"/>
      <c r="AB2404" s="10"/>
      <c r="AC2404" s="3"/>
      <c r="AD2404" s="3"/>
      <c r="AE2404" s="3"/>
      <c r="AF2404" s="10"/>
      <c r="AG2404" s="1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86"/>
      <c r="W2405" s="10"/>
      <c r="X2405" s="10"/>
      <c r="Y2405" s="31"/>
      <c r="Z2405" s="3"/>
      <c r="AA2405" s="1"/>
      <c r="AB2405" s="10"/>
      <c r="AC2405" s="3"/>
      <c r="AD2405" s="3"/>
      <c r="AE2405" s="3"/>
      <c r="AF2405" s="10"/>
      <c r="AG2405" s="1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86"/>
      <c r="W2406" s="10"/>
      <c r="X2406" s="10"/>
      <c r="Y2406" s="31"/>
      <c r="Z2406" s="3"/>
      <c r="AA2406" s="1"/>
      <c r="AB2406" s="10"/>
      <c r="AC2406" s="3"/>
      <c r="AD2406" s="3"/>
      <c r="AE2406" s="3"/>
      <c r="AF2406" s="10"/>
      <c r="AG2406" s="1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86"/>
      <c r="W2407" s="10"/>
      <c r="X2407" s="10"/>
      <c r="Y2407" s="31"/>
      <c r="Z2407" s="3"/>
      <c r="AA2407" s="1"/>
      <c r="AB2407" s="10"/>
      <c r="AC2407" s="3"/>
      <c r="AD2407" s="3"/>
      <c r="AE2407" s="3"/>
      <c r="AF2407" s="10"/>
      <c r="AG2407" s="1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86"/>
      <c r="W2408" s="10"/>
      <c r="X2408" s="10"/>
      <c r="Y2408" s="31"/>
      <c r="Z2408" s="3"/>
      <c r="AA2408" s="1"/>
      <c r="AB2408" s="10"/>
      <c r="AC2408" s="3"/>
      <c r="AD2408" s="3"/>
      <c r="AE2408" s="3"/>
      <c r="AF2408" s="10"/>
      <c r="AG2408" s="1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86"/>
      <c r="W2409" s="10"/>
      <c r="X2409" s="10"/>
      <c r="Y2409" s="31"/>
      <c r="Z2409" s="3"/>
      <c r="AA2409" s="1"/>
      <c r="AB2409" s="10"/>
      <c r="AC2409" s="3"/>
      <c r="AD2409" s="3"/>
      <c r="AE2409" s="3"/>
      <c r="AF2409" s="10"/>
      <c r="AG2409" s="1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86"/>
      <c r="W2410" s="10"/>
      <c r="X2410" s="10"/>
      <c r="Y2410" s="31"/>
      <c r="Z2410" s="3"/>
      <c r="AA2410" s="1"/>
      <c r="AB2410" s="10"/>
      <c r="AC2410" s="3"/>
      <c r="AD2410" s="3"/>
      <c r="AE2410" s="3"/>
      <c r="AF2410" s="10"/>
      <c r="AG2410" s="1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86"/>
      <c r="W2411" s="10"/>
      <c r="X2411" s="10"/>
      <c r="Y2411" s="31"/>
      <c r="Z2411" s="3"/>
      <c r="AA2411" s="1"/>
      <c r="AB2411" s="10"/>
      <c r="AC2411" s="3"/>
      <c r="AD2411" s="3"/>
      <c r="AE2411" s="3"/>
      <c r="AF2411" s="10"/>
      <c r="AG2411" s="1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86"/>
      <c r="W2412" s="10"/>
      <c r="X2412" s="10"/>
      <c r="Y2412" s="31"/>
      <c r="Z2412" s="3"/>
      <c r="AA2412" s="1"/>
      <c r="AB2412" s="10"/>
      <c r="AC2412" s="3"/>
      <c r="AD2412" s="3"/>
      <c r="AE2412" s="3"/>
      <c r="AF2412" s="10"/>
      <c r="AG2412" s="1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86"/>
      <c r="W2413" s="10"/>
      <c r="X2413" s="10"/>
      <c r="Y2413" s="31"/>
      <c r="Z2413" s="3"/>
      <c r="AA2413" s="1"/>
      <c r="AB2413" s="10"/>
      <c r="AC2413" s="3"/>
      <c r="AD2413" s="3"/>
      <c r="AE2413" s="3"/>
      <c r="AF2413" s="10"/>
      <c r="AG2413" s="1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86"/>
      <c r="W2414" s="10"/>
      <c r="X2414" s="10"/>
      <c r="Y2414" s="31"/>
      <c r="Z2414" s="3"/>
      <c r="AA2414" s="1"/>
      <c r="AB2414" s="10"/>
      <c r="AC2414" s="3"/>
      <c r="AD2414" s="3"/>
      <c r="AE2414" s="3"/>
      <c r="AF2414" s="10"/>
      <c r="AG2414" s="1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86"/>
      <c r="W2415" s="10"/>
      <c r="X2415" s="10"/>
      <c r="Y2415" s="31"/>
      <c r="Z2415" s="3"/>
      <c r="AA2415" s="1"/>
      <c r="AB2415" s="10"/>
      <c r="AC2415" s="3"/>
      <c r="AD2415" s="3"/>
      <c r="AE2415" s="3"/>
      <c r="AF2415" s="10"/>
      <c r="AG2415" s="1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86"/>
      <c r="W2416" s="10"/>
      <c r="X2416" s="10"/>
      <c r="Y2416" s="31"/>
      <c r="Z2416" s="3"/>
      <c r="AA2416" s="1"/>
      <c r="AB2416" s="10"/>
      <c r="AC2416" s="3"/>
      <c r="AD2416" s="3"/>
      <c r="AE2416" s="3"/>
      <c r="AF2416" s="10"/>
      <c r="AG2416" s="1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86"/>
      <c r="W2417" s="10"/>
      <c r="X2417" s="10"/>
      <c r="Y2417" s="31"/>
      <c r="Z2417" s="3"/>
      <c r="AA2417" s="1"/>
      <c r="AB2417" s="10"/>
      <c r="AC2417" s="3"/>
      <c r="AD2417" s="3"/>
      <c r="AE2417" s="3"/>
      <c r="AF2417" s="10"/>
      <c r="AG2417" s="1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86"/>
      <c r="W2418" s="10"/>
      <c r="X2418" s="10"/>
      <c r="Y2418" s="31"/>
      <c r="Z2418" s="3"/>
      <c r="AA2418" s="1"/>
      <c r="AB2418" s="10"/>
      <c r="AC2418" s="3"/>
      <c r="AD2418" s="3"/>
      <c r="AE2418" s="3"/>
      <c r="AF2418" s="10"/>
      <c r="AG2418" s="1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86"/>
      <c r="W2419" s="10"/>
      <c r="X2419" s="10"/>
      <c r="Y2419" s="31"/>
      <c r="Z2419" s="3"/>
      <c r="AA2419" s="1"/>
      <c r="AB2419" s="10"/>
      <c r="AC2419" s="3"/>
      <c r="AD2419" s="3"/>
      <c r="AE2419" s="3"/>
      <c r="AF2419" s="10"/>
      <c r="AG2419" s="1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86"/>
      <c r="W2420" s="10"/>
      <c r="X2420" s="10"/>
      <c r="Y2420" s="31"/>
      <c r="Z2420" s="3"/>
      <c r="AA2420" s="1"/>
      <c r="AB2420" s="10"/>
      <c r="AC2420" s="3"/>
      <c r="AD2420" s="3"/>
      <c r="AE2420" s="3"/>
      <c r="AF2420" s="10"/>
      <c r="AG2420" s="1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86"/>
      <c r="W2421" s="10"/>
      <c r="X2421" s="10"/>
      <c r="Y2421" s="31"/>
      <c r="Z2421" s="3"/>
      <c r="AA2421" s="1"/>
      <c r="AB2421" s="10"/>
      <c r="AC2421" s="3"/>
      <c r="AD2421" s="3"/>
      <c r="AE2421" s="3"/>
      <c r="AF2421" s="10"/>
      <c r="AG2421" s="1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86"/>
      <c r="W2422" s="10"/>
      <c r="X2422" s="10"/>
      <c r="Y2422" s="31"/>
      <c r="Z2422" s="3"/>
      <c r="AA2422" s="1"/>
      <c r="AB2422" s="10"/>
      <c r="AC2422" s="3"/>
      <c r="AD2422" s="3"/>
      <c r="AE2422" s="3"/>
      <c r="AF2422" s="10"/>
      <c r="AG2422" s="1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86"/>
      <c r="W2423" s="10"/>
      <c r="X2423" s="10"/>
      <c r="Y2423" s="31"/>
      <c r="Z2423" s="3"/>
      <c r="AA2423" s="1"/>
      <c r="AB2423" s="10"/>
      <c r="AC2423" s="3"/>
      <c r="AD2423" s="3"/>
      <c r="AE2423" s="3"/>
      <c r="AF2423" s="10"/>
      <c r="AG2423" s="1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86"/>
      <c r="W2424" s="10"/>
      <c r="X2424" s="10"/>
      <c r="Y2424" s="31"/>
      <c r="Z2424" s="3"/>
      <c r="AA2424" s="1"/>
      <c r="AB2424" s="10"/>
      <c r="AC2424" s="3"/>
      <c r="AD2424" s="3"/>
      <c r="AE2424" s="3"/>
      <c r="AF2424" s="10"/>
      <c r="AG2424" s="1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86"/>
      <c r="W2425" s="10"/>
      <c r="X2425" s="10"/>
      <c r="Y2425" s="31"/>
      <c r="Z2425" s="3"/>
      <c r="AA2425" s="1"/>
      <c r="AB2425" s="10"/>
      <c r="AC2425" s="3"/>
      <c r="AD2425" s="3"/>
      <c r="AE2425" s="3"/>
      <c r="AF2425" s="10"/>
      <c r="AG2425" s="1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86"/>
      <c r="W2426" s="10"/>
      <c r="X2426" s="10"/>
      <c r="Y2426" s="31"/>
      <c r="Z2426" s="3"/>
      <c r="AA2426" s="1"/>
      <c r="AB2426" s="10"/>
      <c r="AC2426" s="3"/>
      <c r="AD2426" s="3"/>
      <c r="AE2426" s="3"/>
      <c r="AF2426" s="10"/>
      <c r="AG2426" s="1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86"/>
      <c r="W2427" s="10"/>
      <c r="X2427" s="10"/>
      <c r="Y2427" s="31"/>
      <c r="Z2427" s="3"/>
      <c r="AA2427" s="1"/>
      <c r="AB2427" s="10"/>
      <c r="AC2427" s="3"/>
      <c r="AD2427" s="3"/>
      <c r="AE2427" s="3"/>
      <c r="AF2427" s="10"/>
      <c r="AG2427" s="1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86"/>
      <c r="W2428" s="10"/>
      <c r="X2428" s="10"/>
      <c r="Y2428" s="31"/>
      <c r="Z2428" s="3"/>
      <c r="AA2428" s="1"/>
      <c r="AB2428" s="10"/>
      <c r="AC2428" s="3"/>
      <c r="AD2428" s="3"/>
      <c r="AE2428" s="3"/>
      <c r="AF2428" s="10"/>
      <c r="AG2428" s="1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86"/>
      <c r="W2429" s="10"/>
      <c r="X2429" s="10"/>
      <c r="Y2429" s="31"/>
      <c r="Z2429" s="3"/>
      <c r="AA2429" s="1"/>
      <c r="AB2429" s="10"/>
      <c r="AC2429" s="3"/>
      <c r="AD2429" s="3"/>
      <c r="AE2429" s="3"/>
      <c r="AF2429" s="10"/>
      <c r="AG2429" s="1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86"/>
      <c r="W2430" s="10"/>
      <c r="X2430" s="10"/>
      <c r="Y2430" s="31"/>
      <c r="Z2430" s="3"/>
      <c r="AA2430" s="1"/>
      <c r="AB2430" s="10"/>
      <c r="AC2430" s="3"/>
      <c r="AD2430" s="3"/>
      <c r="AE2430" s="3"/>
      <c r="AF2430" s="10"/>
      <c r="AG2430" s="1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86"/>
      <c r="W2431" s="10"/>
      <c r="X2431" s="10"/>
      <c r="Y2431" s="31"/>
      <c r="Z2431" s="3"/>
      <c r="AA2431" s="1"/>
      <c r="AB2431" s="10"/>
      <c r="AC2431" s="3"/>
      <c r="AD2431" s="3"/>
      <c r="AE2431" s="3"/>
      <c r="AF2431" s="10"/>
      <c r="AG2431" s="1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86"/>
      <c r="W2432" s="10"/>
      <c r="X2432" s="10"/>
      <c r="Y2432" s="31"/>
      <c r="Z2432" s="3"/>
      <c r="AA2432" s="1"/>
      <c r="AB2432" s="10"/>
      <c r="AC2432" s="3"/>
      <c r="AD2432" s="3"/>
      <c r="AE2432" s="3"/>
      <c r="AF2432" s="10"/>
      <c r="AG2432" s="1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86"/>
      <c r="W2433" s="10"/>
      <c r="X2433" s="10"/>
      <c r="Y2433" s="31"/>
      <c r="Z2433" s="3"/>
      <c r="AA2433" s="1"/>
      <c r="AB2433" s="10"/>
      <c r="AC2433" s="3"/>
      <c r="AD2433" s="3"/>
      <c r="AE2433" s="3"/>
      <c r="AF2433" s="10"/>
      <c r="AG2433" s="1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86"/>
      <c r="W2434" s="10"/>
      <c r="X2434" s="10"/>
      <c r="Y2434" s="31"/>
      <c r="Z2434" s="3"/>
      <c r="AA2434" s="1"/>
      <c r="AB2434" s="10"/>
      <c r="AC2434" s="3"/>
      <c r="AD2434" s="3"/>
      <c r="AE2434" s="3"/>
      <c r="AF2434" s="10"/>
      <c r="AG2434" s="1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86"/>
      <c r="W2435" s="10"/>
      <c r="X2435" s="10"/>
      <c r="Y2435" s="31"/>
      <c r="Z2435" s="3"/>
      <c r="AA2435" s="1"/>
      <c r="AB2435" s="10"/>
      <c r="AC2435" s="3"/>
      <c r="AD2435" s="3"/>
      <c r="AE2435" s="3"/>
      <c r="AF2435" s="10"/>
      <c r="AG2435" s="1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86"/>
      <c r="W2436" s="10"/>
      <c r="X2436" s="10"/>
      <c r="Y2436" s="31"/>
      <c r="Z2436" s="3"/>
      <c r="AA2436" s="1"/>
      <c r="AB2436" s="10"/>
      <c r="AC2436" s="3"/>
      <c r="AD2436" s="3"/>
      <c r="AE2436" s="3"/>
      <c r="AF2436" s="10"/>
      <c r="AG2436" s="1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86"/>
      <c r="W2437" s="10"/>
      <c r="X2437" s="10"/>
      <c r="Y2437" s="31"/>
      <c r="Z2437" s="3"/>
      <c r="AA2437" s="1"/>
      <c r="AB2437" s="10"/>
      <c r="AC2437" s="3"/>
      <c r="AD2437" s="3"/>
      <c r="AE2437" s="3"/>
      <c r="AF2437" s="10"/>
      <c r="AG2437" s="1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86"/>
      <c r="W2438" s="10"/>
      <c r="X2438" s="10"/>
      <c r="Y2438" s="31"/>
      <c r="Z2438" s="3"/>
      <c r="AA2438" s="1"/>
      <c r="AB2438" s="10"/>
      <c r="AC2438" s="3"/>
      <c r="AD2438" s="3"/>
      <c r="AE2438" s="3"/>
      <c r="AF2438" s="10"/>
      <c r="AG2438" s="1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86"/>
      <c r="W2439" s="10"/>
      <c r="X2439" s="10"/>
      <c r="Y2439" s="31"/>
      <c r="Z2439" s="3"/>
      <c r="AA2439" s="1"/>
      <c r="AB2439" s="10"/>
      <c r="AC2439" s="3"/>
      <c r="AD2439" s="3"/>
      <c r="AE2439" s="3"/>
      <c r="AF2439" s="10"/>
      <c r="AG2439" s="1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86"/>
      <c r="W2440" s="10"/>
      <c r="X2440" s="10"/>
      <c r="Y2440" s="31"/>
      <c r="Z2440" s="3"/>
      <c r="AA2440" s="1"/>
      <c r="AB2440" s="10"/>
      <c r="AC2440" s="3"/>
      <c r="AD2440" s="3"/>
      <c r="AE2440" s="3"/>
      <c r="AF2440" s="10"/>
      <c r="AG2440" s="1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86"/>
      <c r="W2441" s="10"/>
      <c r="X2441" s="10"/>
      <c r="Y2441" s="31"/>
      <c r="Z2441" s="3"/>
      <c r="AA2441" s="1"/>
      <c r="AB2441" s="10"/>
      <c r="AC2441" s="3"/>
      <c r="AD2441" s="3"/>
      <c r="AE2441" s="3"/>
      <c r="AF2441" s="10"/>
      <c r="AG2441" s="1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86"/>
      <c r="W2442" s="10"/>
      <c r="X2442" s="10"/>
      <c r="Y2442" s="31"/>
      <c r="Z2442" s="3"/>
      <c r="AA2442" s="1"/>
      <c r="AB2442" s="10"/>
      <c r="AC2442" s="3"/>
      <c r="AD2442" s="3"/>
      <c r="AE2442" s="3"/>
      <c r="AF2442" s="10"/>
      <c r="AG2442" s="1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86"/>
      <c r="W2443" s="10"/>
      <c r="X2443" s="10"/>
      <c r="Y2443" s="31"/>
      <c r="Z2443" s="3"/>
      <c r="AA2443" s="1"/>
      <c r="AB2443" s="10"/>
      <c r="AC2443" s="3"/>
      <c r="AD2443" s="3"/>
      <c r="AE2443" s="3"/>
      <c r="AF2443" s="10"/>
      <c r="AG2443" s="1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86"/>
      <c r="W2444" s="10"/>
      <c r="X2444" s="10"/>
      <c r="Y2444" s="31"/>
      <c r="Z2444" s="3"/>
      <c r="AA2444" s="1"/>
      <c r="AB2444" s="10"/>
      <c r="AC2444" s="3"/>
      <c r="AD2444" s="3"/>
      <c r="AE2444" s="3"/>
      <c r="AF2444" s="10"/>
      <c r="AG2444" s="1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86"/>
      <c r="W2445" s="10"/>
      <c r="X2445" s="10"/>
      <c r="Y2445" s="31"/>
      <c r="Z2445" s="3"/>
      <c r="AA2445" s="1"/>
      <c r="AB2445" s="10"/>
      <c r="AC2445" s="3"/>
      <c r="AD2445" s="3"/>
      <c r="AE2445" s="3"/>
      <c r="AF2445" s="10"/>
      <c r="AG2445" s="1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86"/>
      <c r="W2446" s="10"/>
      <c r="X2446" s="10"/>
      <c r="Y2446" s="31"/>
      <c r="Z2446" s="3"/>
      <c r="AA2446" s="1"/>
      <c r="AB2446" s="10"/>
      <c r="AC2446" s="3"/>
      <c r="AD2446" s="3"/>
      <c r="AE2446" s="3"/>
      <c r="AF2446" s="10"/>
      <c r="AG2446" s="1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86"/>
      <c r="W2447" s="10"/>
      <c r="X2447" s="10"/>
      <c r="Y2447" s="31"/>
      <c r="Z2447" s="3"/>
      <c r="AA2447" s="1"/>
      <c r="AB2447" s="10"/>
      <c r="AC2447" s="3"/>
      <c r="AD2447" s="3"/>
      <c r="AE2447" s="3"/>
      <c r="AF2447" s="10"/>
      <c r="AG2447" s="1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86"/>
      <c r="W2448" s="10"/>
      <c r="X2448" s="10"/>
      <c r="Y2448" s="31"/>
      <c r="Z2448" s="3"/>
      <c r="AA2448" s="1"/>
      <c r="AB2448" s="10"/>
      <c r="AC2448" s="3"/>
      <c r="AD2448" s="3"/>
      <c r="AE2448" s="3"/>
      <c r="AF2448" s="10"/>
      <c r="AG2448" s="1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86"/>
      <c r="W2449" s="10"/>
      <c r="X2449" s="10"/>
      <c r="Y2449" s="31"/>
      <c r="Z2449" s="3"/>
      <c r="AA2449" s="1"/>
      <c r="AB2449" s="10"/>
      <c r="AC2449" s="3"/>
      <c r="AD2449" s="3"/>
      <c r="AE2449" s="3"/>
      <c r="AF2449" s="10"/>
      <c r="AG2449" s="1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86"/>
      <c r="W2450" s="10"/>
      <c r="X2450" s="10"/>
      <c r="Y2450" s="31"/>
      <c r="Z2450" s="3"/>
      <c r="AA2450" s="1"/>
      <c r="AB2450" s="10"/>
      <c r="AC2450" s="3"/>
      <c r="AD2450" s="3"/>
      <c r="AE2450" s="3"/>
      <c r="AF2450" s="10"/>
      <c r="AG2450" s="1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86"/>
      <c r="W2451" s="10"/>
      <c r="X2451" s="10"/>
      <c r="Y2451" s="31"/>
      <c r="Z2451" s="3"/>
      <c r="AA2451" s="1"/>
      <c r="AB2451" s="10"/>
      <c r="AC2451" s="3"/>
      <c r="AD2451" s="3"/>
      <c r="AE2451" s="3"/>
      <c r="AF2451" s="10"/>
      <c r="AG2451" s="1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86"/>
      <c r="W2452" s="10"/>
      <c r="X2452" s="10"/>
      <c r="Y2452" s="31"/>
      <c r="Z2452" s="3"/>
      <c r="AA2452" s="1"/>
      <c r="AB2452" s="10"/>
      <c r="AC2452" s="3"/>
      <c r="AD2452" s="3"/>
      <c r="AE2452" s="3"/>
      <c r="AF2452" s="10"/>
      <c r="AG2452" s="1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86"/>
      <c r="W2453" s="10"/>
      <c r="X2453" s="10"/>
      <c r="Y2453" s="31"/>
      <c r="Z2453" s="3"/>
      <c r="AA2453" s="1"/>
      <c r="AB2453" s="10"/>
      <c r="AC2453" s="3"/>
      <c r="AD2453" s="3"/>
      <c r="AE2453" s="3"/>
      <c r="AF2453" s="10"/>
      <c r="AG2453" s="1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86"/>
      <c r="W2454" s="10"/>
      <c r="X2454" s="10"/>
      <c r="Y2454" s="31"/>
      <c r="Z2454" s="3"/>
      <c r="AA2454" s="1"/>
      <c r="AB2454" s="10"/>
      <c r="AC2454" s="3"/>
      <c r="AD2454" s="3"/>
      <c r="AE2454" s="3"/>
      <c r="AF2454" s="10"/>
      <c r="AG2454" s="1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86"/>
      <c r="W2455" s="10"/>
      <c r="X2455" s="10"/>
      <c r="Y2455" s="31"/>
      <c r="Z2455" s="3"/>
      <c r="AA2455" s="1"/>
      <c r="AB2455" s="10"/>
      <c r="AC2455" s="3"/>
      <c r="AD2455" s="3"/>
      <c r="AE2455" s="3"/>
      <c r="AF2455" s="10"/>
      <c r="AG2455" s="1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86"/>
      <c r="W2456" s="10"/>
      <c r="X2456" s="10"/>
      <c r="Y2456" s="31"/>
      <c r="Z2456" s="3"/>
      <c r="AA2456" s="1"/>
      <c r="AB2456" s="10"/>
      <c r="AC2456" s="3"/>
      <c r="AD2456" s="3"/>
      <c r="AE2456" s="3"/>
      <c r="AF2456" s="10"/>
      <c r="AG2456" s="1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86"/>
      <c r="W2457" s="10"/>
      <c r="X2457" s="10"/>
      <c r="Y2457" s="31"/>
      <c r="Z2457" s="3"/>
      <c r="AA2457" s="1"/>
      <c r="AB2457" s="10"/>
      <c r="AC2457" s="3"/>
      <c r="AD2457" s="3"/>
      <c r="AE2457" s="3"/>
      <c r="AF2457" s="10"/>
      <c r="AG2457" s="1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86"/>
      <c r="W2458" s="10"/>
      <c r="X2458" s="10"/>
      <c r="Y2458" s="31"/>
      <c r="Z2458" s="3"/>
      <c r="AA2458" s="1"/>
      <c r="AB2458" s="10"/>
      <c r="AC2458" s="3"/>
      <c r="AD2458" s="3"/>
      <c r="AE2458" s="3"/>
      <c r="AF2458" s="10"/>
      <c r="AG2458" s="1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86"/>
      <c r="W2459" s="10"/>
      <c r="X2459" s="10"/>
      <c r="Y2459" s="31"/>
      <c r="Z2459" s="3"/>
      <c r="AA2459" s="1"/>
      <c r="AB2459" s="10"/>
      <c r="AC2459" s="3"/>
      <c r="AD2459" s="3"/>
      <c r="AE2459" s="3"/>
      <c r="AF2459" s="10"/>
      <c r="AG2459" s="1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86"/>
      <c r="W2460" s="10"/>
      <c r="X2460" s="10"/>
      <c r="Y2460" s="31"/>
      <c r="Z2460" s="3"/>
      <c r="AA2460" s="1"/>
      <c r="AB2460" s="10"/>
      <c r="AC2460" s="3"/>
      <c r="AD2460" s="3"/>
      <c r="AE2460" s="3"/>
      <c r="AF2460" s="10"/>
      <c r="AG2460" s="1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86"/>
      <c r="W2461" s="10"/>
      <c r="X2461" s="10"/>
      <c r="Y2461" s="31"/>
      <c r="Z2461" s="3"/>
      <c r="AA2461" s="1"/>
      <c r="AB2461" s="10"/>
      <c r="AC2461" s="3"/>
      <c r="AD2461" s="3"/>
      <c r="AE2461" s="3"/>
      <c r="AF2461" s="10"/>
      <c r="AG2461" s="1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86"/>
      <c r="W2462" s="10"/>
      <c r="X2462" s="10"/>
      <c r="Y2462" s="31"/>
      <c r="Z2462" s="3"/>
      <c r="AA2462" s="1"/>
      <c r="AB2462" s="10"/>
      <c r="AC2462" s="3"/>
      <c r="AD2462" s="3"/>
      <c r="AE2462" s="3"/>
      <c r="AF2462" s="10"/>
      <c r="AG2462" s="1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86"/>
      <c r="W2463" s="10"/>
      <c r="X2463" s="10"/>
      <c r="Y2463" s="31"/>
      <c r="Z2463" s="3"/>
      <c r="AA2463" s="1"/>
      <c r="AB2463" s="10"/>
      <c r="AC2463" s="3"/>
      <c r="AD2463" s="3"/>
      <c r="AE2463" s="3"/>
      <c r="AF2463" s="10"/>
      <c r="AG2463" s="1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86"/>
      <c r="W2464" s="10"/>
      <c r="X2464" s="10"/>
      <c r="Y2464" s="31"/>
      <c r="Z2464" s="3"/>
      <c r="AA2464" s="1"/>
      <c r="AB2464" s="10"/>
      <c r="AC2464" s="3"/>
      <c r="AD2464" s="3"/>
      <c r="AE2464" s="3"/>
      <c r="AF2464" s="10"/>
      <c r="AG2464" s="1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86"/>
      <c r="W2465" s="10"/>
      <c r="X2465" s="10"/>
      <c r="Y2465" s="31"/>
      <c r="Z2465" s="3"/>
      <c r="AA2465" s="1"/>
      <c r="AB2465" s="10"/>
      <c r="AC2465" s="3"/>
      <c r="AD2465" s="3"/>
      <c r="AE2465" s="3"/>
      <c r="AF2465" s="10"/>
      <c r="AG2465" s="1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86"/>
      <c r="W2466" s="10"/>
      <c r="X2466" s="10"/>
      <c r="Y2466" s="31"/>
      <c r="Z2466" s="3"/>
      <c r="AA2466" s="1"/>
      <c r="AB2466" s="10"/>
      <c r="AC2466" s="3"/>
      <c r="AD2466" s="3"/>
      <c r="AE2466" s="3"/>
      <c r="AF2466" s="10"/>
      <c r="AG2466" s="1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86"/>
      <c r="W2467" s="10"/>
      <c r="X2467" s="10"/>
      <c r="Y2467" s="31"/>
      <c r="Z2467" s="3"/>
      <c r="AA2467" s="1"/>
      <c r="AB2467" s="10"/>
      <c r="AC2467" s="3"/>
      <c r="AD2467" s="3"/>
      <c r="AE2467" s="3"/>
      <c r="AF2467" s="10"/>
      <c r="AG2467" s="1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86"/>
      <c r="W2468" s="10"/>
      <c r="X2468" s="10"/>
      <c r="Y2468" s="31"/>
      <c r="Z2468" s="3"/>
      <c r="AA2468" s="1"/>
      <c r="AB2468" s="10"/>
      <c r="AC2468" s="3"/>
      <c r="AD2468" s="3"/>
      <c r="AE2468" s="3"/>
      <c r="AF2468" s="10"/>
      <c r="AG2468" s="1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86"/>
      <c r="W2469" s="10"/>
      <c r="X2469" s="10"/>
      <c r="Y2469" s="31"/>
      <c r="Z2469" s="3"/>
      <c r="AA2469" s="1"/>
      <c r="AB2469" s="10"/>
      <c r="AC2469" s="3"/>
      <c r="AD2469" s="3"/>
      <c r="AE2469" s="3"/>
      <c r="AF2469" s="10"/>
      <c r="AG2469" s="1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86"/>
      <c r="W2470" s="10"/>
      <c r="X2470" s="10"/>
      <c r="Y2470" s="31"/>
      <c r="Z2470" s="3"/>
      <c r="AA2470" s="1"/>
      <c r="AB2470" s="10"/>
      <c r="AC2470" s="3"/>
      <c r="AD2470" s="3"/>
      <c r="AE2470" s="3"/>
      <c r="AF2470" s="10"/>
      <c r="AG2470" s="1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86"/>
      <c r="W2471" s="10"/>
      <c r="X2471" s="10"/>
      <c r="Y2471" s="31"/>
      <c r="Z2471" s="3"/>
      <c r="AA2471" s="1"/>
      <c r="AB2471" s="10"/>
      <c r="AC2471" s="3"/>
      <c r="AD2471" s="3"/>
      <c r="AE2471" s="3"/>
      <c r="AF2471" s="10"/>
      <c r="AG2471" s="1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86"/>
      <c r="W2472" s="10"/>
      <c r="X2472" s="10"/>
      <c r="Y2472" s="31"/>
      <c r="Z2472" s="3"/>
      <c r="AA2472" s="1"/>
      <c r="AB2472" s="10"/>
      <c r="AC2472" s="3"/>
      <c r="AD2472" s="3"/>
      <c r="AE2472" s="3"/>
      <c r="AF2472" s="10"/>
      <c r="AG2472" s="1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86"/>
      <c r="W2473" s="10"/>
      <c r="X2473" s="10"/>
      <c r="Y2473" s="31"/>
      <c r="Z2473" s="3"/>
      <c r="AA2473" s="1"/>
      <c r="AB2473" s="10"/>
      <c r="AC2473" s="3"/>
      <c r="AD2473" s="3"/>
      <c r="AE2473" s="3"/>
      <c r="AF2473" s="10"/>
      <c r="AG2473" s="1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86"/>
      <c r="W2474" s="10"/>
      <c r="X2474" s="10"/>
      <c r="Y2474" s="31"/>
      <c r="Z2474" s="3"/>
      <c r="AA2474" s="1"/>
      <c r="AB2474" s="10"/>
      <c r="AC2474" s="3"/>
      <c r="AD2474" s="3"/>
      <c r="AE2474" s="3"/>
      <c r="AF2474" s="10"/>
      <c r="AG2474" s="1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86"/>
      <c r="W2475" s="10"/>
      <c r="X2475" s="10"/>
      <c r="Y2475" s="31"/>
      <c r="Z2475" s="3"/>
      <c r="AA2475" s="1"/>
      <c r="AB2475" s="10"/>
      <c r="AC2475" s="3"/>
      <c r="AD2475" s="3"/>
      <c r="AE2475" s="3"/>
      <c r="AF2475" s="10"/>
      <c r="AG2475" s="1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86"/>
      <c r="W2476" s="10"/>
      <c r="X2476" s="10"/>
      <c r="Y2476" s="31"/>
      <c r="Z2476" s="3"/>
      <c r="AA2476" s="1"/>
      <c r="AB2476" s="10"/>
      <c r="AC2476" s="3"/>
      <c r="AD2476" s="3"/>
      <c r="AE2476" s="3"/>
      <c r="AF2476" s="10"/>
      <c r="AG2476" s="1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86"/>
      <c r="W2477" s="10"/>
      <c r="X2477" s="10"/>
      <c r="Y2477" s="31"/>
      <c r="Z2477" s="3"/>
      <c r="AA2477" s="1"/>
      <c r="AB2477" s="10"/>
      <c r="AC2477" s="3"/>
      <c r="AD2477" s="3"/>
      <c r="AE2477" s="3"/>
      <c r="AF2477" s="10"/>
      <c r="AG2477" s="1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86"/>
      <c r="W2478" s="10"/>
      <c r="X2478" s="10"/>
      <c r="Y2478" s="31"/>
      <c r="Z2478" s="3"/>
      <c r="AA2478" s="1"/>
      <c r="AB2478" s="10"/>
      <c r="AC2478" s="3"/>
      <c r="AD2478" s="3"/>
      <c r="AE2478" s="3"/>
      <c r="AF2478" s="10"/>
      <c r="AG2478" s="1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86"/>
      <c r="W2479" s="10"/>
      <c r="X2479" s="10"/>
      <c r="Y2479" s="31"/>
      <c r="Z2479" s="3"/>
      <c r="AA2479" s="1"/>
      <c r="AB2479" s="10"/>
      <c r="AC2479" s="3"/>
      <c r="AD2479" s="3"/>
      <c r="AE2479" s="3"/>
      <c r="AF2479" s="10"/>
      <c r="AG2479" s="1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86"/>
      <c r="W2480" s="10"/>
      <c r="X2480" s="10"/>
      <c r="Y2480" s="31"/>
      <c r="Z2480" s="3"/>
      <c r="AA2480" s="1"/>
      <c r="AB2480" s="10"/>
      <c r="AC2480" s="3"/>
      <c r="AD2480" s="3"/>
      <c r="AE2480" s="3"/>
      <c r="AF2480" s="10"/>
      <c r="AG2480" s="1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86"/>
      <c r="W2481" s="10"/>
      <c r="X2481" s="10"/>
      <c r="Y2481" s="31"/>
      <c r="Z2481" s="3"/>
      <c r="AA2481" s="1"/>
      <c r="AB2481" s="10"/>
      <c r="AC2481" s="3"/>
      <c r="AD2481" s="3"/>
      <c r="AE2481" s="3"/>
      <c r="AF2481" s="10"/>
      <c r="AG2481" s="1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86"/>
      <c r="W2482" s="10"/>
      <c r="X2482" s="10"/>
      <c r="Y2482" s="31"/>
      <c r="Z2482" s="3"/>
      <c r="AA2482" s="1"/>
      <c r="AB2482" s="10"/>
      <c r="AC2482" s="3"/>
      <c r="AD2482" s="3"/>
      <c r="AE2482" s="3"/>
      <c r="AF2482" s="10"/>
      <c r="AG2482" s="1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86"/>
      <c r="W2483" s="10"/>
      <c r="X2483" s="10"/>
      <c r="Y2483" s="31"/>
      <c r="Z2483" s="3"/>
      <c r="AA2483" s="1"/>
      <c r="AB2483" s="10"/>
      <c r="AC2483" s="3"/>
      <c r="AD2483" s="3"/>
      <c r="AE2483" s="3"/>
      <c r="AF2483" s="10"/>
      <c r="AG2483" s="1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86"/>
      <c r="W2484" s="10"/>
      <c r="X2484" s="10"/>
      <c r="Y2484" s="31"/>
      <c r="Z2484" s="3"/>
      <c r="AA2484" s="1"/>
      <c r="AB2484" s="10"/>
      <c r="AC2484" s="3"/>
      <c r="AD2484" s="3"/>
      <c r="AE2484" s="3"/>
      <c r="AF2484" s="10"/>
      <c r="AG2484" s="1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86"/>
      <c r="W2485" s="10"/>
      <c r="X2485" s="10"/>
      <c r="Y2485" s="31"/>
      <c r="Z2485" s="3"/>
      <c r="AA2485" s="1"/>
      <c r="AB2485" s="10"/>
      <c r="AC2485" s="3"/>
      <c r="AD2485" s="3"/>
      <c r="AE2485" s="3"/>
      <c r="AF2485" s="10"/>
      <c r="AG2485" s="1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86"/>
      <c r="W2486" s="10"/>
      <c r="X2486" s="10"/>
      <c r="Y2486" s="31"/>
      <c r="Z2486" s="3"/>
      <c r="AA2486" s="1"/>
      <c r="AB2486" s="10"/>
      <c r="AC2486" s="3"/>
      <c r="AD2486" s="3"/>
      <c r="AE2486" s="3"/>
      <c r="AF2486" s="10"/>
      <c r="AG2486" s="1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86"/>
      <c r="W2487" s="10"/>
      <c r="X2487" s="10"/>
      <c r="Y2487" s="31"/>
      <c r="Z2487" s="3"/>
      <c r="AA2487" s="1"/>
      <c r="AB2487" s="10"/>
      <c r="AC2487" s="3"/>
      <c r="AD2487" s="3"/>
      <c r="AE2487" s="3"/>
      <c r="AF2487" s="10"/>
      <c r="AG2487" s="1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86"/>
      <c r="W2488" s="10"/>
      <c r="X2488" s="10"/>
      <c r="Y2488" s="31"/>
      <c r="Z2488" s="3"/>
      <c r="AA2488" s="1"/>
      <c r="AB2488" s="10"/>
      <c r="AC2488" s="3"/>
      <c r="AD2488" s="3"/>
      <c r="AE2488" s="3"/>
      <c r="AF2488" s="10"/>
      <c r="AG2488" s="1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86"/>
      <c r="W2489" s="10"/>
      <c r="X2489" s="10"/>
      <c r="Y2489" s="31"/>
      <c r="Z2489" s="3"/>
      <c r="AA2489" s="1"/>
      <c r="AB2489" s="10"/>
      <c r="AC2489" s="3"/>
      <c r="AD2489" s="3"/>
      <c r="AE2489" s="3"/>
      <c r="AF2489" s="10"/>
      <c r="AG2489" s="1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86"/>
      <c r="W2490" s="10"/>
      <c r="X2490" s="10"/>
      <c r="Y2490" s="31"/>
      <c r="Z2490" s="3"/>
      <c r="AA2490" s="1"/>
      <c r="AB2490" s="10"/>
      <c r="AC2490" s="3"/>
      <c r="AD2490" s="3"/>
      <c r="AE2490" s="3"/>
      <c r="AF2490" s="10"/>
      <c r="AG2490" s="1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86"/>
      <c r="W2491" s="10"/>
      <c r="X2491" s="10"/>
      <c r="Y2491" s="31"/>
      <c r="Z2491" s="3"/>
      <c r="AA2491" s="1"/>
      <c r="AB2491" s="10"/>
      <c r="AC2491" s="3"/>
      <c r="AD2491" s="3"/>
      <c r="AE2491" s="3"/>
      <c r="AF2491" s="10"/>
      <c r="AG2491" s="1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86"/>
      <c r="W2492" s="10"/>
      <c r="X2492" s="10"/>
      <c r="Y2492" s="31"/>
      <c r="Z2492" s="3"/>
      <c r="AA2492" s="1"/>
      <c r="AB2492" s="10"/>
      <c r="AC2492" s="3"/>
      <c r="AD2492" s="3"/>
      <c r="AE2492" s="3"/>
      <c r="AF2492" s="10"/>
      <c r="AG2492" s="1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86"/>
      <c r="W2493" s="10"/>
      <c r="X2493" s="10"/>
      <c r="Y2493" s="31"/>
      <c r="Z2493" s="3"/>
      <c r="AA2493" s="1"/>
      <c r="AB2493" s="10"/>
      <c r="AC2493" s="3"/>
      <c r="AD2493" s="3"/>
      <c r="AE2493" s="3"/>
      <c r="AF2493" s="10"/>
      <c r="AG2493" s="1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86"/>
      <c r="W2494" s="10"/>
      <c r="X2494" s="10"/>
      <c r="Y2494" s="31"/>
      <c r="Z2494" s="3"/>
      <c r="AA2494" s="1"/>
      <c r="AB2494" s="10"/>
      <c r="AC2494" s="3"/>
      <c r="AD2494" s="3"/>
      <c r="AE2494" s="3"/>
      <c r="AF2494" s="10"/>
      <c r="AG2494" s="1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86"/>
      <c r="W2495" s="10"/>
      <c r="X2495" s="10"/>
      <c r="Y2495" s="31"/>
      <c r="Z2495" s="3"/>
      <c r="AA2495" s="1"/>
      <c r="AB2495" s="10"/>
      <c r="AC2495" s="3"/>
      <c r="AD2495" s="3"/>
      <c r="AE2495" s="3"/>
      <c r="AF2495" s="10"/>
      <c r="AG2495" s="1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86"/>
      <c r="W2496" s="10"/>
      <c r="X2496" s="10"/>
      <c r="Y2496" s="31"/>
      <c r="Z2496" s="3"/>
      <c r="AA2496" s="1"/>
      <c r="AB2496" s="10"/>
      <c r="AC2496" s="3"/>
      <c r="AD2496" s="3"/>
      <c r="AE2496" s="3"/>
      <c r="AF2496" s="10"/>
      <c r="AG2496" s="1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86"/>
      <c r="W2497" s="10"/>
      <c r="X2497" s="10"/>
      <c r="Y2497" s="31"/>
      <c r="Z2497" s="3"/>
      <c r="AA2497" s="1"/>
      <c r="AB2497" s="10"/>
      <c r="AC2497" s="3"/>
      <c r="AD2497" s="3"/>
      <c r="AE2497" s="3"/>
      <c r="AF2497" s="10"/>
      <c r="AG2497" s="1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86"/>
      <c r="W2498" s="10"/>
      <c r="X2498" s="10"/>
      <c r="Y2498" s="31"/>
      <c r="Z2498" s="3"/>
      <c r="AA2498" s="1"/>
      <c r="AB2498" s="10"/>
      <c r="AC2498" s="3"/>
      <c r="AD2498" s="3"/>
      <c r="AE2498" s="3"/>
      <c r="AF2498" s="10"/>
      <c r="AG2498" s="1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86"/>
      <c r="W2499" s="10"/>
      <c r="X2499" s="10"/>
      <c r="Y2499" s="31"/>
      <c r="Z2499" s="3"/>
      <c r="AA2499" s="1"/>
      <c r="AB2499" s="10"/>
      <c r="AC2499" s="3"/>
      <c r="AD2499" s="3"/>
      <c r="AE2499" s="3"/>
      <c r="AF2499" s="10"/>
      <c r="AG2499" s="1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86"/>
      <c r="W2500" s="10"/>
      <c r="X2500" s="10"/>
      <c r="Y2500" s="31"/>
      <c r="Z2500" s="3"/>
      <c r="AA2500" s="1"/>
      <c r="AB2500" s="10"/>
      <c r="AC2500" s="3"/>
      <c r="AD2500" s="3"/>
      <c r="AE2500" s="3"/>
      <c r="AF2500" s="10"/>
      <c r="AG2500" s="1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86"/>
      <c r="W2501" s="10"/>
      <c r="X2501" s="10"/>
      <c r="Y2501" s="31"/>
      <c r="Z2501" s="3"/>
      <c r="AA2501" s="1"/>
      <c r="AB2501" s="10"/>
      <c r="AC2501" s="3"/>
      <c r="AD2501" s="3"/>
      <c r="AE2501" s="3"/>
      <c r="AF2501" s="10"/>
      <c r="AG2501" s="1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86"/>
      <c r="W2502" s="10"/>
      <c r="X2502" s="10"/>
      <c r="Y2502" s="31"/>
      <c r="Z2502" s="3"/>
      <c r="AA2502" s="1"/>
      <c r="AB2502" s="10"/>
      <c r="AC2502" s="3"/>
      <c r="AD2502" s="3"/>
      <c r="AE2502" s="3"/>
      <c r="AF2502" s="10"/>
      <c r="AG2502" s="1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86"/>
      <c r="W2503" s="10"/>
      <c r="X2503" s="10"/>
      <c r="Y2503" s="31"/>
      <c r="Z2503" s="3"/>
      <c r="AA2503" s="1"/>
      <c r="AB2503" s="10"/>
      <c r="AC2503" s="3"/>
      <c r="AD2503" s="3"/>
      <c r="AE2503" s="3"/>
      <c r="AF2503" s="10"/>
      <c r="AG2503" s="1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86"/>
      <c r="W2504" s="10"/>
      <c r="X2504" s="10"/>
      <c r="Y2504" s="31"/>
      <c r="Z2504" s="3"/>
      <c r="AA2504" s="1"/>
      <c r="AB2504" s="10"/>
      <c r="AC2504" s="3"/>
      <c r="AD2504" s="3"/>
      <c r="AE2504" s="3"/>
      <c r="AF2504" s="10"/>
      <c r="AG2504" s="1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86"/>
      <c r="W2505" s="10"/>
      <c r="X2505" s="10"/>
      <c r="Y2505" s="31"/>
      <c r="Z2505" s="3"/>
      <c r="AA2505" s="1"/>
      <c r="AB2505" s="10"/>
      <c r="AC2505" s="3"/>
      <c r="AD2505" s="3"/>
      <c r="AE2505" s="3"/>
      <c r="AF2505" s="10"/>
      <c r="AG2505" s="1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86"/>
      <c r="W2506" s="10"/>
      <c r="X2506" s="10"/>
      <c r="Y2506" s="31"/>
      <c r="Z2506" s="3"/>
      <c r="AA2506" s="1"/>
      <c r="AB2506" s="10"/>
      <c r="AC2506" s="3"/>
      <c r="AD2506" s="3"/>
      <c r="AE2506" s="3"/>
      <c r="AF2506" s="10"/>
      <c r="AG2506" s="1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86"/>
      <c r="W2507" s="10"/>
      <c r="X2507" s="10"/>
      <c r="Y2507" s="31"/>
      <c r="Z2507" s="3"/>
      <c r="AA2507" s="1"/>
      <c r="AB2507" s="10"/>
      <c r="AC2507" s="3"/>
      <c r="AD2507" s="3"/>
      <c r="AE2507" s="3"/>
      <c r="AF2507" s="10"/>
      <c r="AG2507" s="1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86"/>
      <c r="W2508" s="10"/>
      <c r="X2508" s="10"/>
      <c r="Y2508" s="31"/>
      <c r="Z2508" s="3"/>
      <c r="AA2508" s="1"/>
      <c r="AB2508" s="10"/>
      <c r="AC2508" s="3"/>
      <c r="AD2508" s="3"/>
      <c r="AE2508" s="3"/>
      <c r="AF2508" s="10"/>
      <c r="AG2508" s="1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86"/>
      <c r="W2509" s="10"/>
      <c r="X2509" s="10"/>
      <c r="Y2509" s="31"/>
      <c r="Z2509" s="3"/>
      <c r="AA2509" s="1"/>
      <c r="AB2509" s="10"/>
      <c r="AC2509" s="3"/>
      <c r="AD2509" s="3"/>
      <c r="AE2509" s="3"/>
      <c r="AF2509" s="10"/>
      <c r="AG2509" s="1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86"/>
      <c r="W2510" s="10"/>
      <c r="X2510" s="10"/>
      <c r="Y2510" s="31"/>
      <c r="Z2510" s="3"/>
      <c r="AA2510" s="1"/>
      <c r="AB2510" s="10"/>
      <c r="AC2510" s="3"/>
      <c r="AD2510" s="3"/>
      <c r="AE2510" s="3"/>
      <c r="AF2510" s="10"/>
      <c r="AG2510" s="1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86"/>
      <c r="W2511" s="10"/>
      <c r="X2511" s="10"/>
      <c r="Y2511" s="31"/>
      <c r="Z2511" s="3"/>
      <c r="AA2511" s="1"/>
      <c r="AB2511" s="10"/>
      <c r="AC2511" s="3"/>
      <c r="AD2511" s="3"/>
      <c r="AE2511" s="3"/>
      <c r="AF2511" s="10"/>
      <c r="AG2511" s="1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86"/>
      <c r="W2512" s="10"/>
      <c r="X2512" s="10"/>
      <c r="Y2512" s="31"/>
      <c r="Z2512" s="3"/>
      <c r="AA2512" s="1"/>
      <c r="AB2512" s="10"/>
      <c r="AC2512" s="3"/>
      <c r="AD2512" s="3"/>
      <c r="AE2512" s="3"/>
      <c r="AF2512" s="10"/>
      <c r="AG2512" s="1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86"/>
      <c r="W2513" s="10"/>
      <c r="X2513" s="10"/>
      <c r="Y2513" s="31"/>
      <c r="Z2513" s="3"/>
      <c r="AA2513" s="1"/>
      <c r="AB2513" s="10"/>
      <c r="AC2513" s="3"/>
      <c r="AD2513" s="3"/>
      <c r="AE2513" s="3"/>
      <c r="AF2513" s="10"/>
      <c r="AG2513" s="1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86"/>
      <c r="W2514" s="10"/>
      <c r="X2514" s="10"/>
      <c r="Y2514" s="31"/>
      <c r="Z2514" s="3"/>
      <c r="AA2514" s="1"/>
      <c r="AB2514" s="10"/>
      <c r="AC2514" s="3"/>
      <c r="AD2514" s="3"/>
      <c r="AE2514" s="3"/>
      <c r="AF2514" s="10"/>
      <c r="AG2514" s="1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86"/>
      <c r="W2515" s="10"/>
      <c r="X2515" s="10"/>
      <c r="Y2515" s="31"/>
      <c r="Z2515" s="3"/>
      <c r="AA2515" s="1"/>
      <c r="AB2515" s="10"/>
      <c r="AC2515" s="3"/>
      <c r="AD2515" s="3"/>
      <c r="AE2515" s="3"/>
      <c r="AF2515" s="10"/>
      <c r="AG2515" s="1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86"/>
      <c r="W2516" s="10"/>
      <c r="X2516" s="10"/>
      <c r="Y2516" s="31"/>
      <c r="Z2516" s="3"/>
      <c r="AA2516" s="1"/>
      <c r="AB2516" s="10"/>
      <c r="AC2516" s="3"/>
      <c r="AD2516" s="3"/>
      <c r="AE2516" s="3"/>
      <c r="AF2516" s="10"/>
      <c r="AG2516" s="1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86"/>
      <c r="W2517" s="10"/>
      <c r="X2517" s="10"/>
      <c r="Y2517" s="31"/>
      <c r="Z2517" s="3"/>
      <c r="AA2517" s="1"/>
      <c r="AB2517" s="10"/>
      <c r="AC2517" s="3"/>
      <c r="AD2517" s="3"/>
      <c r="AE2517" s="3"/>
      <c r="AF2517" s="10"/>
      <c r="AG2517" s="1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86"/>
      <c r="W2518" s="10"/>
      <c r="X2518" s="10"/>
      <c r="Y2518" s="31"/>
      <c r="Z2518" s="3"/>
      <c r="AA2518" s="1"/>
      <c r="AB2518" s="10"/>
      <c r="AC2518" s="3"/>
      <c r="AD2518" s="3"/>
      <c r="AE2518" s="3"/>
      <c r="AF2518" s="10"/>
      <c r="AG2518" s="1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86"/>
      <c r="W2519" s="10"/>
      <c r="X2519" s="10"/>
      <c r="Y2519" s="31"/>
      <c r="Z2519" s="3"/>
      <c r="AA2519" s="1"/>
      <c r="AB2519" s="10"/>
      <c r="AC2519" s="3"/>
      <c r="AD2519" s="3"/>
      <c r="AE2519" s="3"/>
      <c r="AF2519" s="10"/>
      <c r="AG2519" s="1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86"/>
      <c r="W2520" s="10"/>
      <c r="X2520" s="10"/>
      <c r="Y2520" s="31"/>
      <c r="Z2520" s="3"/>
      <c r="AA2520" s="1"/>
      <c r="AB2520" s="10"/>
      <c r="AC2520" s="3"/>
      <c r="AD2520" s="3"/>
      <c r="AE2520" s="3"/>
      <c r="AF2520" s="10"/>
      <c r="AG2520" s="1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86"/>
      <c r="W2521" s="10"/>
      <c r="X2521" s="10"/>
      <c r="Y2521" s="31"/>
      <c r="Z2521" s="3"/>
      <c r="AA2521" s="1"/>
      <c r="AB2521" s="10"/>
      <c r="AC2521" s="3"/>
      <c r="AD2521" s="3"/>
      <c r="AE2521" s="3"/>
      <c r="AF2521" s="10"/>
      <c r="AG2521" s="1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86"/>
      <c r="W2522" s="10"/>
      <c r="X2522" s="10"/>
      <c r="Y2522" s="31"/>
      <c r="Z2522" s="3"/>
      <c r="AA2522" s="1"/>
      <c r="AB2522" s="10"/>
      <c r="AC2522" s="3"/>
      <c r="AD2522" s="3"/>
      <c r="AE2522" s="3"/>
      <c r="AF2522" s="10"/>
      <c r="AG2522" s="1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86"/>
      <c r="W2523" s="10"/>
      <c r="X2523" s="10"/>
      <c r="Y2523" s="31"/>
      <c r="Z2523" s="3"/>
      <c r="AA2523" s="1"/>
      <c r="AB2523" s="10"/>
      <c r="AC2523" s="3"/>
      <c r="AD2523" s="3"/>
      <c r="AE2523" s="3"/>
      <c r="AF2523" s="10"/>
      <c r="AG2523" s="1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86"/>
      <c r="W2524" s="10"/>
      <c r="X2524" s="10"/>
      <c r="Y2524" s="31"/>
      <c r="Z2524" s="3"/>
      <c r="AA2524" s="1"/>
      <c r="AB2524" s="10"/>
      <c r="AC2524" s="3"/>
      <c r="AD2524" s="3"/>
      <c r="AE2524" s="3"/>
      <c r="AF2524" s="10"/>
      <c r="AG2524" s="1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86"/>
      <c r="W2525" s="10"/>
      <c r="X2525" s="10"/>
      <c r="Y2525" s="31"/>
      <c r="Z2525" s="3"/>
      <c r="AA2525" s="1"/>
      <c r="AB2525" s="10"/>
      <c r="AC2525" s="3"/>
      <c r="AD2525" s="3"/>
      <c r="AE2525" s="3"/>
      <c r="AF2525" s="10"/>
      <c r="AG2525" s="1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86"/>
      <c r="W2526" s="10"/>
      <c r="X2526" s="10"/>
      <c r="Y2526" s="31"/>
      <c r="Z2526" s="3"/>
      <c r="AA2526" s="1"/>
      <c r="AB2526" s="10"/>
      <c r="AC2526" s="3"/>
      <c r="AD2526" s="3"/>
      <c r="AE2526" s="3"/>
      <c r="AF2526" s="10"/>
      <c r="AG2526" s="1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86"/>
      <c r="W2527" s="10"/>
      <c r="X2527" s="10"/>
      <c r="Y2527" s="31"/>
      <c r="Z2527" s="3"/>
      <c r="AA2527" s="1"/>
      <c r="AB2527" s="10"/>
      <c r="AC2527" s="3"/>
      <c r="AD2527" s="3"/>
      <c r="AE2527" s="3"/>
      <c r="AF2527" s="10"/>
      <c r="AG2527" s="1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86"/>
      <c r="W2528" s="10"/>
      <c r="X2528" s="10"/>
      <c r="Y2528" s="31"/>
      <c r="Z2528" s="3"/>
      <c r="AA2528" s="1"/>
      <c r="AB2528" s="10"/>
      <c r="AC2528" s="3"/>
      <c r="AD2528" s="3"/>
      <c r="AE2528" s="3"/>
      <c r="AF2528" s="10"/>
      <c r="AG2528" s="1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86"/>
      <c r="W2529" s="10"/>
      <c r="X2529" s="10"/>
      <c r="Y2529" s="31"/>
      <c r="Z2529" s="3"/>
      <c r="AA2529" s="1"/>
      <c r="AB2529" s="10"/>
      <c r="AC2529" s="3"/>
      <c r="AD2529" s="3"/>
      <c r="AE2529" s="3"/>
      <c r="AF2529" s="10"/>
      <c r="AG2529" s="1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86"/>
      <c r="W2530" s="10"/>
      <c r="X2530" s="10"/>
      <c r="Y2530" s="31"/>
      <c r="Z2530" s="3"/>
      <c r="AA2530" s="1"/>
      <c r="AB2530" s="10"/>
      <c r="AC2530" s="3"/>
      <c r="AD2530" s="3"/>
      <c r="AE2530" s="3"/>
      <c r="AF2530" s="10"/>
      <c r="AG2530" s="1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86"/>
      <c r="W2531" s="10"/>
      <c r="X2531" s="10"/>
      <c r="Y2531" s="31"/>
      <c r="Z2531" s="3"/>
      <c r="AA2531" s="1"/>
      <c r="AB2531" s="10"/>
      <c r="AC2531" s="3"/>
      <c r="AD2531" s="3"/>
      <c r="AE2531" s="3"/>
      <c r="AF2531" s="10"/>
      <c r="AG2531" s="1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86"/>
      <c r="W2532" s="10"/>
      <c r="X2532" s="10"/>
      <c r="Y2532" s="31"/>
      <c r="Z2532" s="3"/>
      <c r="AA2532" s="1"/>
      <c r="AB2532" s="10"/>
      <c r="AC2532" s="3"/>
      <c r="AD2532" s="3"/>
      <c r="AE2532" s="3"/>
      <c r="AF2532" s="10"/>
      <c r="AG2532" s="1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86"/>
      <c r="W2533" s="10"/>
      <c r="X2533" s="10"/>
      <c r="Y2533" s="31"/>
      <c r="Z2533" s="3"/>
      <c r="AA2533" s="1"/>
      <c r="AB2533" s="10"/>
      <c r="AC2533" s="3"/>
      <c r="AD2533" s="3"/>
      <c r="AE2533" s="3"/>
      <c r="AF2533" s="10"/>
      <c r="AG2533" s="1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86"/>
      <c r="W2534" s="10"/>
      <c r="X2534" s="10"/>
      <c r="Y2534" s="31"/>
      <c r="Z2534" s="3"/>
      <c r="AA2534" s="1"/>
      <c r="AB2534" s="10"/>
      <c r="AC2534" s="3"/>
      <c r="AD2534" s="3"/>
      <c r="AE2534" s="3"/>
      <c r="AF2534" s="10"/>
      <c r="AG2534" s="1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86"/>
      <c r="W2535" s="10"/>
      <c r="X2535" s="10"/>
      <c r="Y2535" s="31"/>
      <c r="Z2535" s="3"/>
      <c r="AA2535" s="1"/>
      <c r="AB2535" s="10"/>
      <c r="AC2535" s="3"/>
      <c r="AD2535" s="3"/>
      <c r="AE2535" s="3"/>
      <c r="AF2535" s="10"/>
      <c r="AG2535" s="1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86"/>
      <c r="W2536" s="10"/>
      <c r="X2536" s="10"/>
      <c r="Y2536" s="31"/>
      <c r="Z2536" s="3"/>
      <c r="AA2536" s="1"/>
      <c r="AB2536" s="10"/>
      <c r="AC2536" s="3"/>
      <c r="AD2536" s="3"/>
      <c r="AE2536" s="3"/>
      <c r="AF2536" s="10"/>
      <c r="AG2536" s="1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86"/>
      <c r="W2537" s="10"/>
      <c r="X2537" s="10"/>
      <c r="Y2537" s="31"/>
      <c r="Z2537" s="3"/>
      <c r="AA2537" s="1"/>
      <c r="AB2537" s="10"/>
      <c r="AC2537" s="3"/>
      <c r="AD2537" s="3"/>
      <c r="AE2537" s="3"/>
      <c r="AF2537" s="10"/>
      <c r="AG2537" s="1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86"/>
      <c r="W2538" s="10"/>
      <c r="X2538" s="10"/>
      <c r="Y2538" s="31"/>
      <c r="Z2538" s="3"/>
      <c r="AA2538" s="1"/>
      <c r="AB2538" s="10"/>
      <c r="AC2538" s="3"/>
      <c r="AD2538" s="3"/>
      <c r="AE2538" s="3"/>
      <c r="AF2538" s="10"/>
      <c r="AG2538" s="1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86"/>
      <c r="W2539" s="10"/>
      <c r="X2539" s="10"/>
      <c r="Y2539" s="31"/>
      <c r="Z2539" s="3"/>
      <c r="AA2539" s="1"/>
      <c r="AB2539" s="10"/>
      <c r="AC2539" s="3"/>
      <c r="AD2539" s="3"/>
      <c r="AE2539" s="3"/>
      <c r="AF2539" s="10"/>
      <c r="AG2539" s="1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86"/>
      <c r="W2540" s="10"/>
      <c r="X2540" s="10"/>
      <c r="Y2540" s="31"/>
      <c r="Z2540" s="3"/>
      <c r="AA2540" s="1"/>
      <c r="AB2540" s="10"/>
      <c r="AC2540" s="3"/>
      <c r="AD2540" s="3"/>
      <c r="AE2540" s="3"/>
      <c r="AF2540" s="10"/>
      <c r="AG2540" s="1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86"/>
      <c r="W2541" s="10"/>
      <c r="X2541" s="10"/>
      <c r="Y2541" s="31"/>
      <c r="Z2541" s="3"/>
      <c r="AA2541" s="1"/>
      <c r="AB2541" s="10"/>
      <c r="AC2541" s="3"/>
      <c r="AD2541" s="3"/>
      <c r="AE2541" s="3"/>
      <c r="AF2541" s="10"/>
      <c r="AG2541" s="1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86"/>
      <c r="W2542" s="10"/>
      <c r="X2542" s="10"/>
      <c r="Y2542" s="31"/>
      <c r="Z2542" s="3"/>
      <c r="AA2542" s="1"/>
      <c r="AB2542" s="10"/>
      <c r="AC2542" s="3"/>
      <c r="AD2542" s="3"/>
      <c r="AE2542" s="3"/>
      <c r="AF2542" s="10"/>
      <c r="AG2542" s="1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86"/>
      <c r="W2543" s="10"/>
      <c r="X2543" s="10"/>
      <c r="Y2543" s="31"/>
      <c r="Z2543" s="3"/>
      <c r="AA2543" s="1"/>
      <c r="AB2543" s="10"/>
      <c r="AC2543" s="3"/>
      <c r="AD2543" s="3"/>
      <c r="AE2543" s="3"/>
      <c r="AF2543" s="10"/>
      <c r="AG2543" s="1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86"/>
      <c r="W2544" s="10"/>
      <c r="X2544" s="10"/>
      <c r="Y2544" s="31"/>
      <c r="Z2544" s="3"/>
      <c r="AA2544" s="1"/>
      <c r="AB2544" s="10"/>
      <c r="AC2544" s="3"/>
      <c r="AD2544" s="3"/>
      <c r="AE2544" s="3"/>
      <c r="AF2544" s="10"/>
      <c r="AG2544" s="1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86"/>
      <c r="W2545" s="10"/>
      <c r="X2545" s="10"/>
      <c r="Y2545" s="31"/>
      <c r="Z2545" s="3"/>
      <c r="AA2545" s="1"/>
      <c r="AB2545" s="10"/>
      <c r="AC2545" s="3"/>
      <c r="AD2545" s="3"/>
      <c r="AE2545" s="3"/>
      <c r="AF2545" s="10"/>
      <c r="AG2545" s="1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86"/>
      <c r="W2546" s="10"/>
      <c r="X2546" s="10"/>
      <c r="Y2546" s="31"/>
      <c r="Z2546" s="3"/>
      <c r="AA2546" s="1"/>
      <c r="AB2546" s="10"/>
      <c r="AC2546" s="3"/>
      <c r="AD2546" s="3"/>
      <c r="AE2546" s="3"/>
      <c r="AF2546" s="10"/>
      <c r="AG2546" s="1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86"/>
      <c r="W2547" s="10"/>
      <c r="X2547" s="10"/>
      <c r="Y2547" s="31"/>
      <c r="Z2547" s="3"/>
      <c r="AA2547" s="1"/>
      <c r="AB2547" s="10"/>
      <c r="AC2547" s="3"/>
      <c r="AD2547" s="3"/>
      <c r="AE2547" s="3"/>
      <c r="AF2547" s="10"/>
      <c r="AG2547" s="1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86"/>
      <c r="W2548" s="10"/>
      <c r="X2548" s="10"/>
      <c r="Y2548" s="31"/>
      <c r="Z2548" s="3"/>
      <c r="AA2548" s="1"/>
      <c r="AB2548" s="10"/>
      <c r="AC2548" s="3"/>
      <c r="AD2548" s="3"/>
      <c r="AE2548" s="3"/>
      <c r="AF2548" s="10"/>
      <c r="AG2548" s="1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86"/>
      <c r="W2549" s="10"/>
      <c r="X2549" s="10"/>
      <c r="Y2549" s="31"/>
      <c r="Z2549" s="3"/>
      <c r="AA2549" s="1"/>
      <c r="AB2549" s="10"/>
      <c r="AC2549" s="3"/>
      <c r="AD2549" s="3"/>
      <c r="AE2549" s="3"/>
      <c r="AF2549" s="10"/>
      <c r="AG2549" s="1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86"/>
      <c r="W2550" s="10"/>
      <c r="X2550" s="10"/>
      <c r="Y2550" s="31"/>
      <c r="Z2550" s="3"/>
      <c r="AA2550" s="1"/>
      <c r="AB2550" s="10"/>
      <c r="AC2550" s="3"/>
      <c r="AD2550" s="3"/>
      <c r="AE2550" s="3"/>
      <c r="AF2550" s="10"/>
      <c r="AG2550" s="1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86"/>
      <c r="W2551" s="10"/>
      <c r="X2551" s="10"/>
      <c r="Y2551" s="31"/>
      <c r="Z2551" s="3"/>
      <c r="AA2551" s="1"/>
      <c r="AB2551" s="10"/>
      <c r="AC2551" s="3"/>
      <c r="AD2551" s="3"/>
      <c r="AE2551" s="3"/>
      <c r="AF2551" s="10"/>
      <c r="AG2551" s="1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86"/>
      <c r="W2552" s="10"/>
      <c r="X2552" s="10"/>
      <c r="Y2552" s="31"/>
      <c r="Z2552" s="3"/>
      <c r="AA2552" s="1"/>
      <c r="AB2552" s="10"/>
      <c r="AC2552" s="3"/>
      <c r="AD2552" s="3"/>
      <c r="AE2552" s="3"/>
      <c r="AF2552" s="10"/>
      <c r="AG2552" s="1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86"/>
      <c r="W2553" s="10"/>
      <c r="X2553" s="10"/>
      <c r="Y2553" s="31"/>
      <c r="Z2553" s="3"/>
      <c r="AA2553" s="1"/>
      <c r="AB2553" s="10"/>
      <c r="AC2553" s="3"/>
      <c r="AD2553" s="3"/>
      <c r="AE2553" s="3"/>
      <c r="AF2553" s="10"/>
      <c r="AG2553" s="1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86"/>
      <c r="W2554" s="10"/>
      <c r="X2554" s="10"/>
      <c r="Y2554" s="31"/>
      <c r="Z2554" s="3"/>
      <c r="AA2554" s="1"/>
      <c r="AB2554" s="10"/>
      <c r="AC2554" s="3"/>
      <c r="AD2554" s="3"/>
      <c r="AE2554" s="3"/>
      <c r="AF2554" s="10"/>
      <c r="AG2554" s="1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86"/>
      <c r="W2555" s="10"/>
      <c r="X2555" s="10"/>
      <c r="Y2555" s="31"/>
      <c r="Z2555" s="3"/>
      <c r="AA2555" s="1"/>
      <c r="AB2555" s="10"/>
      <c r="AC2555" s="3"/>
      <c r="AD2555" s="3"/>
      <c r="AE2555" s="3"/>
      <c r="AF2555" s="10"/>
      <c r="AG2555" s="1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86"/>
      <c r="W2556" s="10"/>
      <c r="X2556" s="10"/>
      <c r="Y2556" s="31"/>
      <c r="Z2556" s="3"/>
      <c r="AA2556" s="1"/>
      <c r="AB2556" s="10"/>
      <c r="AC2556" s="3"/>
      <c r="AD2556" s="3"/>
      <c r="AE2556" s="3"/>
      <c r="AF2556" s="10"/>
      <c r="AG2556" s="1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86"/>
      <c r="W2557" s="10"/>
      <c r="X2557" s="10"/>
      <c r="Y2557" s="31"/>
      <c r="Z2557" s="3"/>
      <c r="AA2557" s="1"/>
      <c r="AB2557" s="10"/>
      <c r="AC2557" s="3"/>
      <c r="AD2557" s="3"/>
      <c r="AE2557" s="3"/>
      <c r="AF2557" s="10"/>
      <c r="AG2557" s="1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86"/>
      <c r="W2558" s="10"/>
      <c r="X2558" s="10"/>
      <c r="Y2558" s="31"/>
      <c r="Z2558" s="3"/>
      <c r="AA2558" s="1"/>
      <c r="AB2558" s="10"/>
      <c r="AC2558" s="3"/>
      <c r="AD2558" s="3"/>
      <c r="AE2558" s="3"/>
      <c r="AF2558" s="10"/>
      <c r="AG2558" s="1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86"/>
      <c r="W2559" s="10"/>
      <c r="X2559" s="10"/>
      <c r="Y2559" s="31"/>
      <c r="Z2559" s="3"/>
      <c r="AA2559" s="1"/>
      <c r="AB2559" s="10"/>
      <c r="AC2559" s="3"/>
      <c r="AD2559" s="3"/>
      <c r="AE2559" s="3"/>
      <c r="AF2559" s="10"/>
      <c r="AG2559" s="1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86"/>
      <c r="W2560" s="10"/>
      <c r="X2560" s="10"/>
      <c r="Y2560" s="31"/>
      <c r="Z2560" s="3"/>
      <c r="AA2560" s="1"/>
      <c r="AB2560" s="10"/>
      <c r="AC2560" s="3"/>
      <c r="AD2560" s="3"/>
      <c r="AE2560" s="3"/>
      <c r="AF2560" s="10"/>
      <c r="AG2560" s="1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86"/>
      <c r="W2561" s="10"/>
      <c r="X2561" s="10"/>
      <c r="Y2561" s="31"/>
      <c r="Z2561" s="3"/>
      <c r="AA2561" s="1"/>
      <c r="AB2561" s="10"/>
      <c r="AC2561" s="3"/>
      <c r="AD2561" s="3"/>
      <c r="AE2561" s="3"/>
      <c r="AF2561" s="10"/>
      <c r="AG2561" s="1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86"/>
      <c r="W2562" s="10"/>
      <c r="X2562" s="10"/>
      <c r="Y2562" s="31"/>
      <c r="Z2562" s="3"/>
      <c r="AA2562" s="1"/>
      <c r="AB2562" s="10"/>
      <c r="AC2562" s="3"/>
      <c r="AD2562" s="3"/>
      <c r="AE2562" s="3"/>
      <c r="AF2562" s="10"/>
      <c r="AG2562" s="1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86"/>
      <c r="W2563" s="10"/>
      <c r="X2563" s="10"/>
      <c r="Y2563" s="31"/>
      <c r="Z2563" s="3"/>
      <c r="AA2563" s="1"/>
      <c r="AB2563" s="10"/>
      <c r="AC2563" s="3"/>
      <c r="AD2563" s="3"/>
      <c r="AE2563" s="3"/>
      <c r="AF2563" s="10"/>
      <c r="AG2563" s="1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86"/>
      <c r="W2564" s="10"/>
      <c r="X2564" s="10"/>
      <c r="Y2564" s="31"/>
      <c r="Z2564" s="3"/>
      <c r="AA2564" s="1"/>
      <c r="AB2564" s="10"/>
      <c r="AC2564" s="3"/>
      <c r="AD2564" s="3"/>
      <c r="AE2564" s="3"/>
      <c r="AF2564" s="10"/>
      <c r="AG2564" s="1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86"/>
      <c r="W2565" s="10"/>
      <c r="X2565" s="10"/>
      <c r="Y2565" s="31"/>
      <c r="Z2565" s="3"/>
      <c r="AA2565" s="1"/>
      <c r="AB2565" s="10"/>
      <c r="AC2565" s="3"/>
      <c r="AD2565" s="3"/>
      <c r="AE2565" s="3"/>
      <c r="AF2565" s="10"/>
      <c r="AG2565" s="1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86"/>
      <c r="W2566" s="10"/>
      <c r="X2566" s="10"/>
      <c r="Y2566" s="31"/>
      <c r="Z2566" s="3"/>
      <c r="AA2566" s="1"/>
      <c r="AB2566" s="10"/>
      <c r="AC2566" s="3"/>
      <c r="AD2566" s="3"/>
      <c r="AE2566" s="3"/>
      <c r="AF2566" s="10"/>
      <c r="AG2566" s="1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86"/>
      <c r="W2567" s="10"/>
      <c r="X2567" s="10"/>
      <c r="Y2567" s="31"/>
      <c r="Z2567" s="3"/>
      <c r="AA2567" s="1"/>
      <c r="AB2567" s="10"/>
      <c r="AC2567" s="3"/>
      <c r="AD2567" s="3"/>
      <c r="AE2567" s="3"/>
      <c r="AF2567" s="10"/>
      <c r="AG2567" s="1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86"/>
      <c r="W2568" s="29"/>
      <c r="X2568" s="29"/>
      <c r="Y2568" s="35"/>
      <c r="Z2568" s="22"/>
      <c r="AA2568" s="25"/>
      <c r="AB2568" s="29"/>
      <c r="AC2568" s="22"/>
      <c r="AD2568" s="22"/>
      <c r="AE2568" s="22"/>
      <c r="AF2568" s="29"/>
      <c r="AG2568" s="23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  <c r="EX2568" s="25"/>
    </row>
    <row r="2569" spans="1:154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86"/>
      <c r="W2569" s="29"/>
      <c r="X2569" s="29"/>
      <c r="Y2569" s="35"/>
      <c r="Z2569" s="22"/>
      <c r="AA2569" s="25"/>
      <c r="AB2569" s="29"/>
      <c r="AC2569" s="22"/>
      <c r="AD2569" s="22"/>
      <c r="AE2569" s="22"/>
      <c r="AF2569" s="29"/>
      <c r="AG2569" s="23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  <c r="EX2569" s="25"/>
    </row>
    <row r="2570" spans="1:154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86"/>
      <c r="W2570" s="10"/>
      <c r="X2570" s="10"/>
      <c r="Y2570" s="31"/>
      <c r="Z2570" s="3"/>
      <c r="AA2570" s="1"/>
      <c r="AB2570" s="10"/>
      <c r="AC2570" s="3"/>
      <c r="AD2570" s="3"/>
      <c r="AE2570" s="3"/>
      <c r="AF2570" s="10"/>
      <c r="AG2570" s="1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86"/>
      <c r="W2571" s="10"/>
      <c r="X2571" s="10"/>
      <c r="Y2571" s="31"/>
      <c r="Z2571" s="3"/>
      <c r="AA2571" s="1"/>
      <c r="AB2571" s="10"/>
      <c r="AC2571" s="3"/>
      <c r="AD2571" s="3"/>
      <c r="AE2571" s="3"/>
      <c r="AF2571" s="10"/>
      <c r="AG2571" s="1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86"/>
      <c r="W2572" s="10"/>
      <c r="X2572" s="10"/>
      <c r="Y2572" s="31"/>
      <c r="Z2572" s="3"/>
      <c r="AA2572" s="1"/>
      <c r="AB2572" s="10"/>
      <c r="AC2572" s="3"/>
      <c r="AD2572" s="3"/>
      <c r="AE2572" s="3"/>
      <c r="AF2572" s="10"/>
      <c r="AG2572" s="1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86"/>
      <c r="W2573" s="10"/>
      <c r="X2573" s="10"/>
      <c r="Y2573" s="31"/>
      <c r="Z2573" s="3"/>
      <c r="AA2573" s="1"/>
      <c r="AB2573" s="10"/>
      <c r="AC2573" s="3"/>
      <c r="AD2573" s="3"/>
      <c r="AE2573" s="3"/>
      <c r="AF2573" s="10"/>
      <c r="AG2573" s="1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86"/>
      <c r="W2574" s="10"/>
      <c r="X2574" s="10"/>
      <c r="Y2574" s="31"/>
      <c r="Z2574" s="3"/>
      <c r="AA2574" s="1"/>
      <c r="AB2574" s="10"/>
      <c r="AC2574" s="3"/>
      <c r="AD2574" s="3"/>
      <c r="AE2574" s="3"/>
      <c r="AF2574" s="10"/>
      <c r="AG2574" s="1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86"/>
      <c r="W2575" s="10"/>
      <c r="X2575" s="10"/>
      <c r="Y2575" s="31"/>
      <c r="Z2575" s="3"/>
      <c r="AA2575" s="1"/>
      <c r="AB2575" s="10"/>
      <c r="AC2575" s="3"/>
      <c r="AD2575" s="3"/>
      <c r="AE2575" s="3"/>
      <c r="AF2575" s="10"/>
      <c r="AG2575" s="1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86"/>
      <c r="W2576" s="10"/>
      <c r="X2576" s="10"/>
      <c r="Y2576" s="31"/>
      <c r="Z2576" s="3"/>
      <c r="AA2576" s="1"/>
      <c r="AB2576" s="10"/>
      <c r="AC2576" s="3"/>
      <c r="AD2576" s="3"/>
      <c r="AE2576" s="3"/>
      <c r="AF2576" s="10"/>
      <c r="AG2576" s="1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86"/>
      <c r="W2577" s="10"/>
      <c r="X2577" s="10"/>
      <c r="Y2577" s="31"/>
      <c r="Z2577" s="3"/>
      <c r="AA2577" s="1"/>
      <c r="AB2577" s="10"/>
      <c r="AC2577" s="3"/>
      <c r="AD2577" s="3"/>
      <c r="AE2577" s="3"/>
      <c r="AF2577" s="10"/>
      <c r="AG2577" s="1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86"/>
      <c r="W2578" s="10"/>
      <c r="X2578" s="10"/>
      <c r="Y2578" s="31"/>
      <c r="Z2578" s="3"/>
      <c r="AA2578" s="1"/>
      <c r="AB2578" s="10"/>
      <c r="AC2578" s="3"/>
      <c r="AD2578" s="3"/>
      <c r="AE2578" s="3"/>
      <c r="AF2578" s="10"/>
      <c r="AG2578" s="1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86"/>
      <c r="W2579" s="10"/>
      <c r="X2579" s="10"/>
      <c r="Y2579" s="31"/>
      <c r="Z2579" s="3"/>
      <c r="AA2579" s="1"/>
      <c r="AB2579" s="10"/>
      <c r="AC2579" s="3"/>
      <c r="AD2579" s="3"/>
      <c r="AE2579" s="3"/>
      <c r="AF2579" s="10"/>
      <c r="AG2579" s="1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86"/>
      <c r="W2580" s="10"/>
      <c r="X2580" s="10"/>
      <c r="Y2580" s="31"/>
      <c r="Z2580" s="3"/>
      <c r="AA2580" s="1"/>
      <c r="AB2580" s="10"/>
      <c r="AC2580" s="3"/>
      <c r="AD2580" s="3"/>
      <c r="AE2580" s="3"/>
      <c r="AF2580" s="10"/>
      <c r="AG2580" s="1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86"/>
      <c r="W2581" s="10"/>
      <c r="X2581" s="10"/>
      <c r="Y2581" s="31"/>
      <c r="Z2581" s="3"/>
      <c r="AA2581" s="1"/>
      <c r="AB2581" s="10"/>
      <c r="AC2581" s="3"/>
      <c r="AD2581" s="3"/>
      <c r="AE2581" s="3"/>
      <c r="AF2581" s="10"/>
      <c r="AG2581" s="1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86"/>
      <c r="W2582" s="10"/>
      <c r="X2582" s="10"/>
      <c r="Y2582" s="31"/>
      <c r="Z2582" s="3"/>
      <c r="AA2582" s="1"/>
      <c r="AB2582" s="10"/>
      <c r="AC2582" s="3"/>
      <c r="AD2582" s="3"/>
      <c r="AE2582" s="3"/>
      <c r="AF2582" s="10"/>
      <c r="AG2582" s="1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86"/>
      <c r="W2583" s="10"/>
      <c r="X2583" s="10"/>
      <c r="Y2583" s="31"/>
      <c r="Z2583" s="3"/>
      <c r="AA2583" s="1"/>
      <c r="AB2583" s="10"/>
      <c r="AC2583" s="3"/>
      <c r="AD2583" s="3"/>
      <c r="AE2583" s="3"/>
      <c r="AF2583" s="10"/>
      <c r="AG2583" s="1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86"/>
      <c r="W2584" s="10"/>
      <c r="X2584" s="10"/>
      <c r="Y2584" s="31"/>
      <c r="Z2584" s="3"/>
      <c r="AA2584" s="1"/>
      <c r="AB2584" s="10"/>
      <c r="AC2584" s="3"/>
      <c r="AD2584" s="3"/>
      <c r="AE2584" s="3"/>
      <c r="AF2584" s="10"/>
      <c r="AG2584" s="1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86"/>
      <c r="W2585" s="10"/>
      <c r="X2585" s="10"/>
      <c r="Y2585" s="31"/>
      <c r="Z2585" s="3"/>
      <c r="AA2585" s="1"/>
      <c r="AB2585" s="10"/>
      <c r="AC2585" s="3"/>
      <c r="AD2585" s="3"/>
      <c r="AE2585" s="3"/>
      <c r="AF2585" s="10"/>
      <c r="AG2585" s="1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86"/>
      <c r="W2586" s="10"/>
      <c r="X2586" s="10"/>
      <c r="Y2586" s="31"/>
      <c r="Z2586" s="3"/>
      <c r="AA2586" s="1"/>
      <c r="AB2586" s="10"/>
      <c r="AC2586" s="3"/>
      <c r="AD2586" s="3"/>
      <c r="AE2586" s="3"/>
      <c r="AF2586" s="10"/>
      <c r="AG2586" s="1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86"/>
      <c r="W2587" s="10"/>
      <c r="X2587" s="10"/>
      <c r="Y2587" s="31"/>
      <c r="Z2587" s="3"/>
      <c r="AA2587" s="1"/>
      <c r="AB2587" s="10"/>
      <c r="AC2587" s="3"/>
      <c r="AD2587" s="3"/>
      <c r="AE2587" s="3"/>
      <c r="AF2587" s="10"/>
      <c r="AG2587" s="1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86"/>
      <c r="W2588" s="10"/>
      <c r="X2588" s="10"/>
      <c r="Y2588" s="31"/>
      <c r="Z2588" s="3"/>
      <c r="AA2588" s="1"/>
      <c r="AB2588" s="10"/>
      <c r="AC2588" s="3"/>
      <c r="AD2588" s="3"/>
      <c r="AE2588" s="3"/>
      <c r="AF2588" s="10"/>
      <c r="AG2588" s="1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86"/>
      <c r="W2589" s="10"/>
      <c r="X2589" s="10"/>
      <c r="Y2589" s="31"/>
      <c r="Z2589" s="3"/>
      <c r="AA2589" s="1"/>
      <c r="AB2589" s="10"/>
      <c r="AC2589" s="3"/>
      <c r="AD2589" s="3"/>
      <c r="AE2589" s="3"/>
      <c r="AF2589" s="10"/>
      <c r="AG2589" s="1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86"/>
      <c r="W2590" s="10"/>
      <c r="X2590" s="10"/>
      <c r="Y2590" s="31"/>
      <c r="Z2590" s="3"/>
      <c r="AA2590" s="1"/>
      <c r="AB2590" s="10"/>
      <c r="AC2590" s="3"/>
      <c r="AD2590" s="3"/>
      <c r="AE2590" s="3"/>
      <c r="AF2590" s="10"/>
      <c r="AG2590" s="1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86"/>
      <c r="W2591" s="10"/>
      <c r="X2591" s="10"/>
      <c r="Y2591" s="31"/>
      <c r="Z2591" s="3"/>
      <c r="AA2591" s="1"/>
      <c r="AB2591" s="10"/>
      <c r="AC2591" s="3"/>
      <c r="AD2591" s="3"/>
      <c r="AE2591" s="3"/>
      <c r="AF2591" s="10"/>
      <c r="AG2591" s="1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86"/>
      <c r="W2592" s="10"/>
      <c r="X2592" s="10"/>
      <c r="Y2592" s="31"/>
      <c r="Z2592" s="3"/>
      <c r="AA2592" s="1"/>
      <c r="AB2592" s="10"/>
      <c r="AC2592" s="3"/>
      <c r="AD2592" s="3"/>
      <c r="AE2592" s="3"/>
      <c r="AF2592" s="10"/>
      <c r="AG2592" s="1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86"/>
      <c r="W2593" s="10"/>
      <c r="X2593" s="10"/>
      <c r="Y2593" s="31"/>
      <c r="Z2593" s="3"/>
      <c r="AA2593" s="1"/>
      <c r="AB2593" s="10"/>
      <c r="AC2593" s="3"/>
      <c r="AD2593" s="3"/>
      <c r="AE2593" s="3"/>
      <c r="AF2593" s="10"/>
      <c r="AG2593" s="1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86"/>
      <c r="W2594" s="10"/>
      <c r="X2594" s="10"/>
      <c r="Y2594" s="31"/>
      <c r="Z2594" s="3"/>
      <c r="AA2594" s="1"/>
      <c r="AB2594" s="10"/>
      <c r="AC2594" s="3"/>
      <c r="AD2594" s="3"/>
      <c r="AE2594" s="3"/>
      <c r="AF2594" s="10"/>
      <c r="AG2594" s="1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86"/>
      <c r="W2595" s="10"/>
      <c r="X2595" s="10"/>
      <c r="Y2595" s="31"/>
      <c r="Z2595" s="3"/>
      <c r="AA2595" s="1"/>
      <c r="AB2595" s="10"/>
      <c r="AC2595" s="3"/>
      <c r="AD2595" s="3"/>
      <c r="AE2595" s="3"/>
      <c r="AF2595" s="10"/>
      <c r="AG2595" s="1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86"/>
      <c r="W2596" s="10"/>
      <c r="X2596" s="10"/>
      <c r="Y2596" s="31"/>
      <c r="Z2596" s="3"/>
      <c r="AA2596" s="1"/>
      <c r="AB2596" s="10"/>
      <c r="AC2596" s="3"/>
      <c r="AD2596" s="3"/>
      <c r="AE2596" s="3"/>
      <c r="AF2596" s="10"/>
      <c r="AG2596" s="1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86"/>
      <c r="W2597" s="10"/>
      <c r="X2597" s="10"/>
      <c r="Y2597" s="31"/>
      <c r="Z2597" s="3"/>
      <c r="AA2597" s="1"/>
      <c r="AB2597" s="10"/>
      <c r="AC2597" s="3"/>
      <c r="AD2597" s="3"/>
      <c r="AE2597" s="3"/>
      <c r="AF2597" s="10"/>
      <c r="AG2597" s="1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86"/>
      <c r="W2598" s="10"/>
      <c r="X2598" s="10"/>
      <c r="Y2598" s="31"/>
      <c r="Z2598" s="3"/>
      <c r="AA2598" s="1"/>
      <c r="AB2598" s="10"/>
      <c r="AC2598" s="3"/>
      <c r="AD2598" s="3"/>
      <c r="AE2598" s="3"/>
      <c r="AF2598" s="10"/>
      <c r="AG2598" s="1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86"/>
      <c r="W2599" s="10"/>
      <c r="X2599" s="10"/>
      <c r="Y2599" s="31"/>
      <c r="Z2599" s="3"/>
      <c r="AA2599" s="1"/>
      <c r="AB2599" s="10"/>
      <c r="AC2599" s="3"/>
      <c r="AD2599" s="3"/>
      <c r="AE2599" s="3"/>
      <c r="AF2599" s="10"/>
      <c r="AG2599" s="1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86"/>
      <c r="W2600" s="10"/>
      <c r="X2600" s="10"/>
      <c r="Y2600" s="31"/>
      <c r="Z2600" s="3"/>
      <c r="AA2600" s="1"/>
      <c r="AB2600" s="10"/>
      <c r="AC2600" s="3"/>
      <c r="AD2600" s="3"/>
      <c r="AE2600" s="3"/>
      <c r="AF2600" s="10"/>
      <c r="AG2600" s="1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86"/>
      <c r="W2601" s="10"/>
      <c r="X2601" s="10"/>
      <c r="Y2601" s="31"/>
      <c r="Z2601" s="3"/>
      <c r="AA2601" s="1"/>
      <c r="AB2601" s="10"/>
      <c r="AC2601" s="3"/>
      <c r="AD2601" s="3"/>
      <c r="AE2601" s="3"/>
      <c r="AF2601" s="10"/>
      <c r="AG2601" s="1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86"/>
      <c r="W2602" s="10"/>
      <c r="X2602" s="10"/>
      <c r="Y2602" s="31"/>
      <c r="Z2602" s="3"/>
      <c r="AA2602" s="1"/>
      <c r="AB2602" s="10"/>
      <c r="AC2602" s="3"/>
      <c r="AD2602" s="3"/>
      <c r="AE2602" s="3"/>
      <c r="AF2602" s="10"/>
      <c r="AG2602" s="1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86"/>
      <c r="W2603" s="10"/>
      <c r="X2603" s="10"/>
      <c r="Y2603" s="31"/>
      <c r="Z2603" s="3"/>
      <c r="AA2603" s="1"/>
      <c r="AB2603" s="10"/>
      <c r="AC2603" s="3"/>
      <c r="AD2603" s="3"/>
      <c r="AE2603" s="3"/>
      <c r="AF2603" s="10"/>
      <c r="AG2603" s="1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86"/>
      <c r="W2604" s="10"/>
      <c r="X2604" s="10"/>
      <c r="Y2604" s="31"/>
      <c r="Z2604" s="3"/>
      <c r="AA2604" s="1"/>
      <c r="AB2604" s="10"/>
      <c r="AC2604" s="3"/>
      <c r="AD2604" s="3"/>
      <c r="AE2604" s="3"/>
      <c r="AF2604" s="10"/>
      <c r="AG2604" s="1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86"/>
      <c r="W2605" s="10"/>
      <c r="X2605" s="10"/>
      <c r="Y2605" s="31"/>
      <c r="Z2605" s="3"/>
      <c r="AA2605" s="1"/>
      <c r="AB2605" s="10"/>
      <c r="AC2605" s="3"/>
      <c r="AD2605" s="3"/>
      <c r="AE2605" s="3"/>
      <c r="AF2605" s="10"/>
      <c r="AG2605" s="1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86"/>
      <c r="W2606" s="10"/>
      <c r="X2606" s="10"/>
      <c r="Y2606" s="31"/>
      <c r="Z2606" s="3"/>
      <c r="AA2606" s="1"/>
      <c r="AB2606" s="10"/>
      <c r="AC2606" s="3"/>
      <c r="AD2606" s="3"/>
      <c r="AE2606" s="3"/>
      <c r="AF2606" s="10"/>
      <c r="AG2606" s="1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86"/>
      <c r="W2607" s="10"/>
      <c r="X2607" s="10"/>
      <c r="Y2607" s="31"/>
      <c r="Z2607" s="3"/>
      <c r="AA2607" s="1"/>
      <c r="AB2607" s="10"/>
      <c r="AC2607" s="3"/>
      <c r="AD2607" s="3"/>
      <c r="AE2607" s="3"/>
      <c r="AF2607" s="10"/>
      <c r="AG2607" s="1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86"/>
      <c r="W2608" s="10"/>
      <c r="X2608" s="10"/>
      <c r="Y2608" s="31"/>
      <c r="Z2608" s="3"/>
      <c r="AA2608" s="1"/>
      <c r="AB2608" s="10"/>
      <c r="AC2608" s="3"/>
      <c r="AD2608" s="3"/>
      <c r="AE2608" s="3"/>
      <c r="AF2608" s="10"/>
      <c r="AG2608" s="1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86"/>
      <c r="W2609" s="10"/>
      <c r="X2609" s="10"/>
      <c r="Y2609" s="31"/>
      <c r="Z2609" s="3"/>
      <c r="AA2609" s="1"/>
      <c r="AB2609" s="10"/>
      <c r="AC2609" s="3"/>
      <c r="AD2609" s="3"/>
      <c r="AE2609" s="3"/>
      <c r="AF2609" s="10"/>
      <c r="AG2609" s="1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86"/>
      <c r="W2610" s="10"/>
      <c r="X2610" s="10"/>
      <c r="Y2610" s="31"/>
      <c r="Z2610" s="3"/>
      <c r="AA2610" s="1"/>
      <c r="AB2610" s="10"/>
      <c r="AC2610" s="3"/>
      <c r="AD2610" s="3"/>
      <c r="AE2610" s="3"/>
      <c r="AF2610" s="10"/>
      <c r="AG2610" s="1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86"/>
      <c r="W2611" s="10"/>
      <c r="X2611" s="10"/>
      <c r="Y2611" s="31"/>
      <c r="Z2611" s="3"/>
      <c r="AA2611" s="1"/>
      <c r="AB2611" s="10"/>
      <c r="AC2611" s="3"/>
      <c r="AD2611" s="3"/>
      <c r="AE2611" s="3"/>
      <c r="AF2611" s="10"/>
      <c r="AG2611" s="1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86"/>
      <c r="W2612" s="10"/>
      <c r="X2612" s="10"/>
      <c r="Y2612" s="31"/>
      <c r="Z2612" s="3"/>
      <c r="AA2612" s="1"/>
      <c r="AB2612" s="10"/>
      <c r="AC2612" s="3"/>
      <c r="AD2612" s="3"/>
      <c r="AE2612" s="3"/>
      <c r="AF2612" s="10"/>
      <c r="AG2612" s="1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86"/>
      <c r="W2613" s="10"/>
      <c r="X2613" s="10"/>
      <c r="Y2613" s="31"/>
      <c r="Z2613" s="3"/>
      <c r="AA2613" s="1"/>
      <c r="AB2613" s="10"/>
      <c r="AC2613" s="3"/>
      <c r="AD2613" s="3"/>
      <c r="AE2613" s="3"/>
      <c r="AF2613" s="10"/>
      <c r="AG2613" s="1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86"/>
      <c r="W2614" s="10"/>
      <c r="X2614" s="10"/>
      <c r="Y2614" s="31"/>
      <c r="Z2614" s="3"/>
      <c r="AA2614" s="1"/>
      <c r="AB2614" s="10"/>
      <c r="AC2614" s="3"/>
      <c r="AD2614" s="3"/>
      <c r="AE2614" s="3"/>
      <c r="AF2614" s="10"/>
      <c r="AG2614" s="1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86"/>
      <c r="W2615" s="10"/>
      <c r="X2615" s="10"/>
      <c r="Y2615" s="31"/>
      <c r="Z2615" s="3"/>
      <c r="AA2615" s="1"/>
      <c r="AB2615" s="10"/>
      <c r="AC2615" s="3"/>
      <c r="AD2615" s="3"/>
      <c r="AE2615" s="3"/>
      <c r="AF2615" s="10"/>
      <c r="AG2615" s="1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86"/>
      <c r="W2616" s="10"/>
      <c r="X2616" s="10"/>
      <c r="Y2616" s="31"/>
      <c r="Z2616" s="3"/>
      <c r="AA2616" s="1"/>
      <c r="AB2616" s="10"/>
      <c r="AC2616" s="3"/>
      <c r="AD2616" s="3"/>
      <c r="AE2616" s="3"/>
      <c r="AF2616" s="10"/>
      <c r="AG2616" s="1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86"/>
      <c r="W2617" s="10"/>
      <c r="X2617" s="10"/>
      <c r="Y2617" s="31"/>
      <c r="Z2617" s="3"/>
      <c r="AA2617" s="1"/>
      <c r="AB2617" s="10"/>
      <c r="AC2617" s="3"/>
      <c r="AD2617" s="3"/>
      <c r="AE2617" s="3"/>
      <c r="AF2617" s="10"/>
      <c r="AG2617" s="1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86"/>
      <c r="W2618" s="10"/>
      <c r="X2618" s="10"/>
      <c r="Y2618" s="31"/>
      <c r="Z2618" s="3"/>
      <c r="AA2618" s="1"/>
      <c r="AB2618" s="10"/>
      <c r="AC2618" s="3"/>
      <c r="AD2618" s="3"/>
      <c r="AE2618" s="3"/>
      <c r="AF2618" s="10"/>
      <c r="AG2618" s="1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86"/>
      <c r="W2619" s="10"/>
      <c r="X2619" s="10"/>
      <c r="Y2619" s="31"/>
      <c r="Z2619" s="3"/>
      <c r="AA2619" s="1"/>
      <c r="AB2619" s="10"/>
      <c r="AC2619" s="3"/>
      <c r="AD2619" s="3"/>
      <c r="AE2619" s="3"/>
      <c r="AF2619" s="10"/>
      <c r="AG2619" s="1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86"/>
      <c r="W2620" s="10"/>
      <c r="X2620" s="10"/>
      <c r="Y2620" s="31"/>
      <c r="Z2620" s="3"/>
      <c r="AA2620" s="1"/>
      <c r="AB2620" s="10"/>
      <c r="AC2620" s="3"/>
      <c r="AD2620" s="3"/>
      <c r="AE2620" s="3"/>
      <c r="AF2620" s="10"/>
      <c r="AG2620" s="1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86"/>
      <c r="W2621" s="10"/>
      <c r="X2621" s="10"/>
      <c r="Y2621" s="31"/>
      <c r="Z2621" s="3"/>
      <c r="AA2621" s="1"/>
      <c r="AB2621" s="10"/>
      <c r="AC2621" s="3"/>
      <c r="AD2621" s="3"/>
      <c r="AE2621" s="3"/>
      <c r="AF2621" s="10"/>
      <c r="AG2621" s="1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86"/>
      <c r="W2622" s="10"/>
      <c r="X2622" s="10"/>
      <c r="Y2622" s="31"/>
      <c r="Z2622" s="3"/>
      <c r="AA2622" s="1"/>
      <c r="AB2622" s="10"/>
      <c r="AC2622" s="3"/>
      <c r="AD2622" s="3"/>
      <c r="AE2622" s="3"/>
      <c r="AF2622" s="10"/>
      <c r="AG2622" s="1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86"/>
      <c r="W2623" s="10"/>
      <c r="X2623" s="10"/>
      <c r="Y2623" s="31"/>
      <c r="Z2623" s="3"/>
      <c r="AA2623" s="1"/>
      <c r="AB2623" s="10"/>
      <c r="AC2623" s="3"/>
      <c r="AD2623" s="3"/>
      <c r="AE2623" s="3"/>
      <c r="AF2623" s="10"/>
      <c r="AG2623" s="1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86"/>
      <c r="W2624" s="10"/>
      <c r="X2624" s="10"/>
      <c r="Y2624" s="31"/>
      <c r="Z2624" s="3"/>
      <c r="AA2624" s="1"/>
      <c r="AB2624" s="10"/>
      <c r="AC2624" s="3"/>
      <c r="AD2624" s="3"/>
      <c r="AE2624" s="3"/>
      <c r="AF2624" s="10"/>
      <c r="AG2624" s="1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86"/>
      <c r="W2625" s="10"/>
      <c r="X2625" s="10"/>
      <c r="Y2625" s="31"/>
      <c r="Z2625" s="3"/>
      <c r="AA2625" s="1"/>
      <c r="AB2625" s="10"/>
      <c r="AC2625" s="3"/>
      <c r="AD2625" s="3"/>
      <c r="AE2625" s="3"/>
      <c r="AF2625" s="10"/>
      <c r="AG2625" s="1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86"/>
      <c r="W2626" s="10"/>
      <c r="X2626" s="10"/>
      <c r="Y2626" s="31"/>
      <c r="Z2626" s="3"/>
      <c r="AA2626" s="1"/>
      <c r="AB2626" s="10"/>
      <c r="AC2626" s="3"/>
      <c r="AD2626" s="3"/>
      <c r="AE2626" s="3"/>
      <c r="AF2626" s="10"/>
      <c r="AG2626" s="1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86"/>
      <c r="W2627" s="10"/>
      <c r="X2627" s="10"/>
      <c r="Y2627" s="31"/>
      <c r="Z2627" s="3"/>
      <c r="AA2627" s="1"/>
      <c r="AB2627" s="10"/>
      <c r="AC2627" s="3"/>
      <c r="AD2627" s="3"/>
      <c r="AE2627" s="3"/>
      <c r="AF2627" s="10"/>
      <c r="AG2627" s="1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86"/>
      <c r="W2628" s="10"/>
      <c r="X2628" s="10"/>
      <c r="Y2628" s="31"/>
      <c r="Z2628" s="3"/>
      <c r="AA2628" s="1"/>
      <c r="AB2628" s="10"/>
      <c r="AC2628" s="3"/>
      <c r="AD2628" s="3"/>
      <c r="AE2628" s="3"/>
      <c r="AF2628" s="10"/>
      <c r="AG2628" s="1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86"/>
      <c r="W2629" s="10"/>
      <c r="X2629" s="10"/>
      <c r="Y2629" s="31"/>
      <c r="Z2629" s="3"/>
      <c r="AA2629" s="1"/>
      <c r="AB2629" s="10"/>
      <c r="AC2629" s="3"/>
      <c r="AD2629" s="3"/>
      <c r="AE2629" s="3"/>
      <c r="AF2629" s="10"/>
      <c r="AG2629" s="1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86"/>
      <c r="W2630" s="10"/>
      <c r="X2630" s="10"/>
      <c r="Y2630" s="31"/>
      <c r="Z2630" s="3"/>
      <c r="AA2630" s="1"/>
      <c r="AB2630" s="10"/>
      <c r="AC2630" s="3"/>
      <c r="AD2630" s="3"/>
      <c r="AE2630" s="3"/>
      <c r="AF2630" s="10"/>
      <c r="AG2630" s="1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86"/>
      <c r="W2631" s="10"/>
      <c r="X2631" s="10"/>
      <c r="Y2631" s="31"/>
      <c r="Z2631" s="3"/>
      <c r="AA2631" s="1"/>
      <c r="AB2631" s="10"/>
      <c r="AC2631" s="3"/>
      <c r="AD2631" s="3"/>
      <c r="AE2631" s="3"/>
      <c r="AF2631" s="10"/>
      <c r="AG2631" s="1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86"/>
      <c r="W2632" s="10"/>
      <c r="X2632" s="10"/>
      <c r="Y2632" s="31"/>
      <c r="Z2632" s="3"/>
      <c r="AA2632" s="1"/>
      <c r="AB2632" s="10"/>
      <c r="AC2632" s="3"/>
      <c r="AD2632" s="3"/>
      <c r="AE2632" s="3"/>
      <c r="AF2632" s="10"/>
      <c r="AG2632" s="1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86"/>
      <c r="W2633" s="10"/>
      <c r="X2633" s="10"/>
      <c r="Y2633" s="31"/>
      <c r="Z2633" s="3"/>
      <c r="AA2633" s="1"/>
      <c r="AB2633" s="10"/>
      <c r="AC2633" s="3"/>
      <c r="AD2633" s="3"/>
      <c r="AE2633" s="3"/>
      <c r="AF2633" s="10"/>
      <c r="AG2633" s="1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86"/>
      <c r="W2634" s="10"/>
      <c r="X2634" s="10"/>
      <c r="Y2634" s="31"/>
      <c r="Z2634" s="3"/>
      <c r="AA2634" s="1"/>
      <c r="AB2634" s="10"/>
      <c r="AC2634" s="3"/>
      <c r="AD2634" s="3"/>
      <c r="AE2634" s="3"/>
      <c r="AF2634" s="10"/>
      <c r="AG2634" s="1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86"/>
      <c r="W2635" s="10"/>
      <c r="X2635" s="10"/>
      <c r="Y2635" s="31"/>
      <c r="Z2635" s="3"/>
      <c r="AA2635" s="1"/>
      <c r="AB2635" s="10"/>
      <c r="AC2635" s="3"/>
      <c r="AD2635" s="3"/>
      <c r="AE2635" s="3"/>
      <c r="AF2635" s="10"/>
      <c r="AG2635" s="1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86"/>
      <c r="W2636" s="10"/>
      <c r="X2636" s="10"/>
      <c r="Y2636" s="31"/>
      <c r="Z2636" s="3"/>
      <c r="AA2636" s="1"/>
      <c r="AB2636" s="10"/>
      <c r="AC2636" s="3"/>
      <c r="AD2636" s="3"/>
      <c r="AE2636" s="3"/>
      <c r="AF2636" s="10"/>
      <c r="AG2636" s="1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86"/>
      <c r="W2637" s="10"/>
      <c r="X2637" s="10"/>
      <c r="Y2637" s="31"/>
      <c r="Z2637" s="3"/>
      <c r="AA2637" s="1"/>
      <c r="AB2637" s="10"/>
      <c r="AC2637" s="3"/>
      <c r="AD2637" s="3"/>
      <c r="AE2637" s="3"/>
      <c r="AF2637" s="10"/>
      <c r="AG2637" s="1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86"/>
      <c r="W2638" s="10"/>
      <c r="X2638" s="10"/>
      <c r="Y2638" s="31"/>
      <c r="Z2638" s="3"/>
      <c r="AA2638" s="1"/>
      <c r="AB2638" s="10"/>
      <c r="AC2638" s="3"/>
      <c r="AD2638" s="3"/>
      <c r="AE2638" s="3"/>
      <c r="AF2638" s="10"/>
      <c r="AG2638" s="1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86"/>
      <c r="W2639" s="10"/>
      <c r="X2639" s="10"/>
      <c r="Y2639" s="31"/>
      <c r="Z2639" s="3"/>
      <c r="AA2639" s="1"/>
      <c r="AB2639" s="10"/>
      <c r="AC2639" s="3"/>
      <c r="AD2639" s="3"/>
      <c r="AE2639" s="3"/>
      <c r="AF2639" s="10"/>
      <c r="AG2639" s="1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86"/>
      <c r="W2640" s="10"/>
      <c r="X2640" s="10"/>
      <c r="Y2640" s="31"/>
      <c r="Z2640" s="3"/>
      <c r="AA2640" s="1"/>
      <c r="AB2640" s="10"/>
      <c r="AC2640" s="3"/>
      <c r="AD2640" s="3"/>
      <c r="AE2640" s="3"/>
      <c r="AF2640" s="10"/>
      <c r="AG2640" s="1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86"/>
      <c r="W2641" s="10"/>
      <c r="X2641" s="10"/>
      <c r="Y2641" s="31"/>
      <c r="Z2641" s="3"/>
      <c r="AA2641" s="1"/>
      <c r="AB2641" s="10"/>
      <c r="AC2641" s="3"/>
      <c r="AD2641" s="3"/>
      <c r="AE2641" s="3"/>
      <c r="AF2641" s="10"/>
      <c r="AG2641" s="1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86"/>
      <c r="W2642" s="10"/>
      <c r="X2642" s="10"/>
      <c r="Y2642" s="31"/>
      <c r="Z2642" s="3"/>
      <c r="AA2642" s="1"/>
      <c r="AB2642" s="10"/>
      <c r="AC2642" s="3"/>
      <c r="AD2642" s="3"/>
      <c r="AE2642" s="3"/>
      <c r="AF2642" s="10"/>
      <c r="AG2642" s="1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86"/>
      <c r="W2643" s="10"/>
      <c r="X2643" s="10"/>
      <c r="Y2643" s="31"/>
      <c r="Z2643" s="3"/>
      <c r="AA2643" s="1"/>
      <c r="AB2643" s="10"/>
      <c r="AC2643" s="3"/>
      <c r="AD2643" s="3"/>
      <c r="AE2643" s="3"/>
      <c r="AF2643" s="10"/>
      <c r="AG2643" s="1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86"/>
      <c r="W2644" s="10"/>
      <c r="X2644" s="10"/>
      <c r="Y2644" s="31"/>
      <c r="Z2644" s="3"/>
      <c r="AA2644" s="1"/>
      <c r="AB2644" s="10"/>
      <c r="AC2644" s="3"/>
      <c r="AD2644" s="3"/>
      <c r="AE2644" s="3"/>
      <c r="AF2644" s="10"/>
      <c r="AG2644" s="1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86"/>
      <c r="W2645" s="10"/>
      <c r="X2645" s="10"/>
      <c r="Y2645" s="31"/>
      <c r="Z2645" s="3"/>
      <c r="AA2645" s="1"/>
      <c r="AB2645" s="10"/>
      <c r="AC2645" s="3"/>
      <c r="AD2645" s="3"/>
      <c r="AE2645" s="3"/>
      <c r="AF2645" s="10"/>
      <c r="AG2645" s="1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86"/>
      <c r="W2646" s="10"/>
      <c r="X2646" s="10"/>
      <c r="Y2646" s="31"/>
      <c r="Z2646" s="3"/>
      <c r="AA2646" s="1"/>
      <c r="AB2646" s="10"/>
      <c r="AC2646" s="3"/>
      <c r="AD2646" s="3"/>
      <c r="AE2646" s="3"/>
      <c r="AF2646" s="10"/>
      <c r="AG2646" s="1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86"/>
      <c r="W2647" s="10"/>
      <c r="X2647" s="10"/>
      <c r="Y2647" s="31"/>
      <c r="Z2647" s="3"/>
      <c r="AA2647" s="1"/>
      <c r="AB2647" s="10"/>
      <c r="AC2647" s="3"/>
      <c r="AD2647" s="3"/>
      <c r="AE2647" s="3"/>
      <c r="AF2647" s="10"/>
      <c r="AG2647" s="1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86"/>
      <c r="W2648" s="10"/>
      <c r="X2648" s="10"/>
      <c r="Y2648" s="31"/>
      <c r="Z2648" s="3"/>
      <c r="AA2648" s="1"/>
      <c r="AB2648" s="10"/>
      <c r="AC2648" s="3"/>
      <c r="AD2648" s="3"/>
      <c r="AE2648" s="3"/>
      <c r="AF2648" s="10"/>
      <c r="AG2648" s="1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86"/>
      <c r="W2649" s="10"/>
      <c r="X2649" s="10"/>
      <c r="Y2649" s="31"/>
      <c r="Z2649" s="3"/>
      <c r="AA2649" s="1"/>
      <c r="AB2649" s="10"/>
      <c r="AC2649" s="3"/>
      <c r="AD2649" s="3"/>
      <c r="AE2649" s="3"/>
      <c r="AF2649" s="10"/>
      <c r="AG2649" s="1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86"/>
      <c r="W2650" s="10"/>
      <c r="X2650" s="10"/>
      <c r="Y2650" s="31"/>
      <c r="Z2650" s="3"/>
      <c r="AA2650" s="1"/>
      <c r="AB2650" s="10"/>
      <c r="AC2650" s="3"/>
      <c r="AD2650" s="3"/>
      <c r="AE2650" s="3"/>
      <c r="AF2650" s="10"/>
      <c r="AG2650" s="1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86"/>
      <c r="W2651" s="10"/>
      <c r="X2651" s="10"/>
      <c r="Y2651" s="31"/>
      <c r="Z2651" s="3"/>
      <c r="AA2651" s="1"/>
      <c r="AB2651" s="10"/>
      <c r="AC2651" s="3"/>
      <c r="AD2651" s="3"/>
      <c r="AE2651" s="3"/>
      <c r="AF2651" s="10"/>
      <c r="AG2651" s="1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86"/>
      <c r="W2652" s="10"/>
      <c r="X2652" s="10"/>
      <c r="Y2652" s="31"/>
      <c r="Z2652" s="3"/>
      <c r="AA2652" s="1"/>
      <c r="AB2652" s="10"/>
      <c r="AC2652" s="3"/>
      <c r="AD2652" s="3"/>
      <c r="AE2652" s="3"/>
      <c r="AF2652" s="10"/>
      <c r="AG2652" s="1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86"/>
      <c r="W2653" s="10"/>
      <c r="X2653" s="10"/>
      <c r="Y2653" s="31"/>
      <c r="Z2653" s="3"/>
      <c r="AA2653" s="1"/>
      <c r="AB2653" s="10"/>
      <c r="AC2653" s="3"/>
      <c r="AD2653" s="3"/>
      <c r="AE2653" s="3"/>
      <c r="AF2653" s="10"/>
      <c r="AG2653" s="1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86"/>
      <c r="W2654" s="10"/>
      <c r="X2654" s="10"/>
      <c r="Y2654" s="31"/>
      <c r="Z2654" s="3"/>
      <c r="AA2654" s="1"/>
      <c r="AB2654" s="10"/>
      <c r="AC2654" s="3"/>
      <c r="AD2654" s="3"/>
      <c r="AE2654" s="3"/>
      <c r="AF2654" s="10"/>
      <c r="AG2654" s="1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86"/>
      <c r="W2655" s="10"/>
      <c r="X2655" s="10"/>
      <c r="Y2655" s="31"/>
      <c r="Z2655" s="3"/>
      <c r="AA2655" s="1"/>
      <c r="AB2655" s="10"/>
      <c r="AC2655" s="3"/>
      <c r="AD2655" s="3"/>
      <c r="AE2655" s="3"/>
      <c r="AF2655" s="10"/>
      <c r="AG2655" s="1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86"/>
      <c r="W2656" s="10"/>
      <c r="X2656" s="10"/>
      <c r="Y2656" s="31"/>
      <c r="Z2656" s="3"/>
      <c r="AA2656" s="1"/>
      <c r="AB2656" s="10"/>
      <c r="AC2656" s="3"/>
      <c r="AD2656" s="3"/>
      <c r="AE2656" s="3"/>
      <c r="AF2656" s="10"/>
      <c r="AG2656" s="1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86"/>
      <c r="W2657" s="10"/>
      <c r="X2657" s="10"/>
      <c r="Y2657" s="31"/>
      <c r="Z2657" s="3"/>
      <c r="AA2657" s="1"/>
      <c r="AB2657" s="10"/>
      <c r="AC2657" s="3"/>
      <c r="AD2657" s="3"/>
      <c r="AE2657" s="3"/>
      <c r="AF2657" s="10"/>
      <c r="AG2657" s="1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86"/>
      <c r="W2658" s="10"/>
      <c r="X2658" s="10"/>
      <c r="Y2658" s="31"/>
      <c r="Z2658" s="3"/>
      <c r="AA2658" s="1"/>
      <c r="AB2658" s="10"/>
      <c r="AC2658" s="3"/>
      <c r="AD2658" s="3"/>
      <c r="AE2658" s="3"/>
      <c r="AF2658" s="10"/>
      <c r="AG2658" s="1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86"/>
      <c r="W2659" s="10"/>
      <c r="X2659" s="10"/>
      <c r="Y2659" s="31"/>
      <c r="Z2659" s="3"/>
      <c r="AA2659" s="1"/>
      <c r="AB2659" s="10"/>
      <c r="AC2659" s="3"/>
      <c r="AD2659" s="3"/>
      <c r="AE2659" s="3"/>
      <c r="AF2659" s="10"/>
      <c r="AG2659" s="1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86"/>
      <c r="W2660" s="10"/>
      <c r="X2660" s="10"/>
      <c r="Y2660" s="31"/>
      <c r="Z2660" s="3"/>
      <c r="AA2660" s="1"/>
      <c r="AB2660" s="10"/>
      <c r="AC2660" s="3"/>
      <c r="AD2660" s="3"/>
      <c r="AE2660" s="3"/>
      <c r="AF2660" s="10"/>
      <c r="AG2660" s="1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86"/>
      <c r="W2661" s="10"/>
      <c r="X2661" s="10"/>
      <c r="Y2661" s="31"/>
      <c r="Z2661" s="3"/>
      <c r="AA2661" s="1"/>
      <c r="AB2661" s="10"/>
      <c r="AC2661" s="3"/>
      <c r="AD2661" s="3"/>
      <c r="AE2661" s="3"/>
      <c r="AF2661" s="10"/>
      <c r="AG2661" s="1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86"/>
      <c r="W2662" s="10"/>
      <c r="X2662" s="10"/>
      <c r="Y2662" s="31"/>
      <c r="Z2662" s="3"/>
      <c r="AA2662" s="1"/>
      <c r="AB2662" s="10"/>
      <c r="AC2662" s="3"/>
      <c r="AD2662" s="3"/>
      <c r="AE2662" s="3"/>
      <c r="AF2662" s="10"/>
      <c r="AG2662" s="1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86"/>
      <c r="W2663" s="10"/>
      <c r="X2663" s="10"/>
      <c r="Y2663" s="31"/>
      <c r="Z2663" s="3"/>
      <c r="AA2663" s="1"/>
      <c r="AB2663" s="10"/>
      <c r="AC2663" s="3"/>
      <c r="AD2663" s="3"/>
      <c r="AE2663" s="3"/>
      <c r="AF2663" s="10"/>
      <c r="AG2663" s="1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86"/>
      <c r="W2664" s="10"/>
      <c r="X2664" s="10"/>
      <c r="Y2664" s="31"/>
      <c r="Z2664" s="3"/>
      <c r="AA2664" s="1"/>
      <c r="AB2664" s="10"/>
      <c r="AC2664" s="3"/>
      <c r="AD2664" s="3"/>
      <c r="AE2664" s="3"/>
      <c r="AF2664" s="10"/>
      <c r="AG2664" s="1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86"/>
      <c r="W2665" s="10"/>
      <c r="X2665" s="10"/>
      <c r="Y2665" s="31"/>
      <c r="Z2665" s="3"/>
      <c r="AA2665" s="1"/>
      <c r="AB2665" s="10"/>
      <c r="AC2665" s="3"/>
      <c r="AD2665" s="3"/>
      <c r="AE2665" s="3"/>
      <c r="AF2665" s="10"/>
      <c r="AG2665" s="1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86"/>
      <c r="W2666" s="10"/>
      <c r="X2666" s="10"/>
      <c r="Y2666" s="31"/>
      <c r="Z2666" s="3"/>
      <c r="AA2666" s="1"/>
      <c r="AB2666" s="10"/>
      <c r="AC2666" s="3"/>
      <c r="AD2666" s="3"/>
      <c r="AE2666" s="3"/>
      <c r="AF2666" s="10"/>
      <c r="AG2666" s="1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86"/>
      <c r="W2667" s="10"/>
      <c r="X2667" s="10"/>
      <c r="Y2667" s="31"/>
      <c r="Z2667" s="3"/>
      <c r="AA2667" s="1"/>
      <c r="AB2667" s="10"/>
      <c r="AC2667" s="3"/>
      <c r="AD2667" s="3"/>
      <c r="AE2667" s="3"/>
      <c r="AF2667" s="10"/>
      <c r="AG2667" s="1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86"/>
      <c r="W2668" s="10"/>
      <c r="X2668" s="10"/>
      <c r="Y2668" s="31"/>
      <c r="Z2668" s="3"/>
      <c r="AA2668" s="1"/>
      <c r="AB2668" s="10"/>
      <c r="AC2668" s="3"/>
      <c r="AD2668" s="3"/>
      <c r="AE2668" s="3"/>
      <c r="AF2668" s="10"/>
      <c r="AG2668" s="1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86"/>
      <c r="W2669" s="10"/>
      <c r="X2669" s="10"/>
      <c r="Y2669" s="31"/>
      <c r="Z2669" s="3"/>
      <c r="AA2669" s="1"/>
      <c r="AB2669" s="10"/>
      <c r="AC2669" s="3"/>
      <c r="AD2669" s="3"/>
      <c r="AE2669" s="3"/>
      <c r="AF2669" s="10"/>
      <c r="AG2669" s="1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86"/>
      <c r="W2670" s="10"/>
      <c r="X2670" s="10"/>
      <c r="Y2670" s="31"/>
      <c r="Z2670" s="3"/>
      <c r="AA2670" s="1"/>
      <c r="AB2670" s="10"/>
      <c r="AC2670" s="3"/>
      <c r="AD2670" s="3"/>
      <c r="AE2670" s="3"/>
      <c r="AF2670" s="10"/>
      <c r="AG2670" s="1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86"/>
      <c r="W2671" s="10"/>
      <c r="X2671" s="10"/>
      <c r="Y2671" s="31"/>
      <c r="Z2671" s="3"/>
      <c r="AA2671" s="1"/>
      <c r="AB2671" s="10"/>
      <c r="AC2671" s="3"/>
      <c r="AD2671" s="3"/>
      <c r="AE2671" s="3"/>
      <c r="AF2671" s="10"/>
      <c r="AG2671" s="1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86"/>
      <c r="W2672" s="10"/>
      <c r="X2672" s="10"/>
      <c r="Y2672" s="31"/>
      <c r="Z2672" s="3"/>
      <c r="AA2672" s="1"/>
      <c r="AB2672" s="10"/>
      <c r="AC2672" s="3"/>
      <c r="AD2672" s="3"/>
      <c r="AE2672" s="3"/>
      <c r="AF2672" s="10"/>
      <c r="AG2672" s="1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86"/>
      <c r="W2673" s="10"/>
      <c r="X2673" s="10"/>
      <c r="Y2673" s="31"/>
      <c r="Z2673" s="3"/>
      <c r="AA2673" s="1"/>
      <c r="AB2673" s="10"/>
      <c r="AC2673" s="3"/>
      <c r="AD2673" s="3"/>
      <c r="AE2673" s="3"/>
      <c r="AF2673" s="10"/>
      <c r="AG2673" s="1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86"/>
      <c r="W2674" s="10"/>
      <c r="X2674" s="10"/>
      <c r="Y2674" s="31"/>
      <c r="Z2674" s="3"/>
      <c r="AA2674" s="1"/>
      <c r="AB2674" s="10"/>
      <c r="AC2674" s="3"/>
      <c r="AD2674" s="3"/>
      <c r="AE2674" s="3"/>
      <c r="AF2674" s="10"/>
      <c r="AG2674" s="1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86"/>
      <c r="W2675" s="10"/>
      <c r="X2675" s="10"/>
      <c r="Y2675" s="31"/>
      <c r="Z2675" s="3"/>
      <c r="AA2675" s="1"/>
      <c r="AB2675" s="10"/>
      <c r="AC2675" s="3"/>
      <c r="AD2675" s="3"/>
      <c r="AE2675" s="3"/>
      <c r="AF2675" s="10"/>
      <c r="AG2675" s="1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86"/>
      <c r="W2676" s="10"/>
      <c r="X2676" s="10"/>
      <c r="Y2676" s="31"/>
      <c r="Z2676" s="3"/>
      <c r="AA2676" s="1"/>
      <c r="AB2676" s="10"/>
      <c r="AC2676" s="3"/>
      <c r="AD2676" s="3"/>
      <c r="AE2676" s="3"/>
      <c r="AF2676" s="10"/>
      <c r="AG2676" s="1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86"/>
      <c r="W2677" s="10"/>
      <c r="X2677" s="10"/>
      <c r="Y2677" s="31"/>
      <c r="Z2677" s="3"/>
      <c r="AA2677" s="1"/>
      <c r="AB2677" s="10"/>
      <c r="AC2677" s="3"/>
      <c r="AD2677" s="3"/>
      <c r="AE2677" s="3"/>
      <c r="AF2677" s="10"/>
      <c r="AG2677" s="1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86"/>
      <c r="W2678" s="10"/>
      <c r="X2678" s="10"/>
      <c r="Y2678" s="31"/>
      <c r="Z2678" s="3"/>
      <c r="AA2678" s="1"/>
      <c r="AB2678" s="10"/>
      <c r="AC2678" s="3"/>
      <c r="AD2678" s="3"/>
      <c r="AE2678" s="3"/>
      <c r="AF2678" s="10"/>
      <c r="AG2678" s="1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86"/>
      <c r="W2679" s="10"/>
      <c r="X2679" s="10"/>
      <c r="Y2679" s="31"/>
      <c r="Z2679" s="3"/>
      <c r="AA2679" s="1"/>
      <c r="AB2679" s="10"/>
      <c r="AC2679" s="3"/>
      <c r="AD2679" s="3"/>
      <c r="AE2679" s="3"/>
      <c r="AF2679" s="10"/>
      <c r="AG2679" s="1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86"/>
      <c r="W2680" s="10"/>
      <c r="X2680" s="10"/>
      <c r="Y2680" s="31"/>
      <c r="Z2680" s="3"/>
      <c r="AA2680" s="1"/>
      <c r="AB2680" s="10"/>
      <c r="AC2680" s="3"/>
      <c r="AD2680" s="3"/>
      <c r="AE2680" s="3"/>
      <c r="AF2680" s="10"/>
      <c r="AG2680" s="1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86"/>
      <c r="W2681" s="10"/>
      <c r="X2681" s="10"/>
      <c r="Y2681" s="31"/>
      <c r="Z2681" s="3"/>
      <c r="AA2681" s="1"/>
      <c r="AB2681" s="10"/>
      <c r="AC2681" s="3"/>
      <c r="AD2681" s="3"/>
      <c r="AE2681" s="3"/>
      <c r="AF2681" s="10"/>
      <c r="AG2681" s="1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86"/>
      <c r="W2682" s="10"/>
      <c r="X2682" s="10"/>
      <c r="Y2682" s="31"/>
      <c r="Z2682" s="3"/>
      <c r="AA2682" s="1"/>
      <c r="AB2682" s="10"/>
      <c r="AC2682" s="3"/>
      <c r="AD2682" s="3"/>
      <c r="AE2682" s="3"/>
      <c r="AF2682" s="10"/>
      <c r="AG2682" s="1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86"/>
      <c r="W2683" s="10"/>
      <c r="X2683" s="10"/>
      <c r="Y2683" s="31"/>
      <c r="Z2683" s="3"/>
      <c r="AA2683" s="1"/>
      <c r="AB2683" s="10"/>
      <c r="AC2683" s="3"/>
      <c r="AD2683" s="3"/>
      <c r="AE2683" s="3"/>
      <c r="AF2683" s="10"/>
      <c r="AG2683" s="1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86"/>
      <c r="W2684" s="10"/>
      <c r="X2684" s="10"/>
      <c r="Y2684" s="31"/>
      <c r="Z2684" s="3"/>
      <c r="AA2684" s="1"/>
      <c r="AB2684" s="10"/>
      <c r="AC2684" s="3"/>
      <c r="AD2684" s="3"/>
      <c r="AE2684" s="3"/>
      <c r="AF2684" s="10"/>
      <c r="AG2684" s="1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86"/>
      <c r="W2685" s="10"/>
      <c r="X2685" s="10"/>
      <c r="Y2685" s="31"/>
      <c r="Z2685" s="3"/>
      <c r="AA2685" s="1"/>
      <c r="AB2685" s="10"/>
      <c r="AC2685" s="3"/>
      <c r="AD2685" s="3"/>
      <c r="AE2685" s="3"/>
      <c r="AF2685" s="10"/>
      <c r="AG2685" s="1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86"/>
      <c r="W2686" s="10"/>
      <c r="X2686" s="10"/>
      <c r="Y2686" s="31"/>
      <c r="Z2686" s="3"/>
      <c r="AA2686" s="1"/>
      <c r="AB2686" s="10"/>
      <c r="AC2686" s="3"/>
      <c r="AD2686" s="3"/>
      <c r="AE2686" s="3"/>
      <c r="AF2686" s="10"/>
      <c r="AG2686" s="1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86"/>
      <c r="W2687" s="10"/>
      <c r="X2687" s="10"/>
      <c r="Y2687" s="31"/>
      <c r="Z2687" s="3"/>
      <c r="AA2687" s="1"/>
      <c r="AB2687" s="10"/>
      <c r="AC2687" s="3"/>
      <c r="AD2687" s="3"/>
      <c r="AE2687" s="3"/>
      <c r="AF2687" s="10"/>
      <c r="AG2687" s="1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86"/>
      <c r="W2688" s="10"/>
      <c r="X2688" s="10"/>
      <c r="Y2688" s="31"/>
      <c r="Z2688" s="3"/>
      <c r="AA2688" s="1"/>
      <c r="AB2688" s="10"/>
      <c r="AC2688" s="3"/>
      <c r="AD2688" s="3"/>
      <c r="AE2688" s="3"/>
      <c r="AF2688" s="10"/>
      <c r="AG2688" s="1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86"/>
      <c r="W2689" s="10"/>
      <c r="X2689" s="10"/>
      <c r="Y2689" s="31"/>
      <c r="Z2689" s="3"/>
      <c r="AA2689" s="1"/>
      <c r="AB2689" s="10"/>
      <c r="AC2689" s="3"/>
      <c r="AD2689" s="3"/>
      <c r="AE2689" s="3"/>
      <c r="AF2689" s="10"/>
      <c r="AG2689" s="1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86"/>
      <c r="W2690" s="10"/>
      <c r="X2690" s="10"/>
      <c r="Y2690" s="31"/>
      <c r="Z2690" s="3"/>
      <c r="AA2690" s="1"/>
      <c r="AB2690" s="10"/>
      <c r="AC2690" s="3"/>
      <c r="AD2690" s="3"/>
      <c r="AE2690" s="3"/>
      <c r="AF2690" s="10"/>
      <c r="AG2690" s="1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86"/>
      <c r="W2691" s="10"/>
      <c r="X2691" s="10"/>
      <c r="Y2691" s="31"/>
      <c r="Z2691" s="3"/>
      <c r="AA2691" s="1"/>
      <c r="AB2691" s="10"/>
      <c r="AC2691" s="3"/>
      <c r="AD2691" s="3"/>
      <c r="AE2691" s="3"/>
      <c r="AF2691" s="10"/>
      <c r="AG2691" s="1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86"/>
      <c r="W2692" s="10"/>
      <c r="X2692" s="10"/>
      <c r="Y2692" s="31"/>
      <c r="Z2692" s="3"/>
      <c r="AA2692" s="1"/>
      <c r="AB2692" s="10"/>
      <c r="AC2692" s="3"/>
      <c r="AD2692" s="3"/>
      <c r="AE2692" s="3"/>
      <c r="AF2692" s="10"/>
      <c r="AG2692" s="1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86"/>
      <c r="W2693" s="10"/>
      <c r="X2693" s="10"/>
      <c r="Y2693" s="31"/>
      <c r="Z2693" s="3"/>
      <c r="AA2693" s="1"/>
      <c r="AB2693" s="10"/>
      <c r="AC2693" s="3"/>
      <c r="AD2693" s="3"/>
      <c r="AE2693" s="3"/>
      <c r="AF2693" s="10"/>
      <c r="AG2693" s="1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86"/>
      <c r="W2694" s="10"/>
      <c r="X2694" s="10"/>
      <c r="Y2694" s="31"/>
      <c r="Z2694" s="3"/>
      <c r="AA2694" s="1"/>
      <c r="AB2694" s="10"/>
      <c r="AC2694" s="3"/>
      <c r="AD2694" s="3"/>
      <c r="AE2694" s="3"/>
      <c r="AF2694" s="10"/>
      <c r="AG2694" s="1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86"/>
      <c r="W2695" s="10"/>
      <c r="X2695" s="10"/>
      <c r="Y2695" s="31"/>
      <c r="Z2695" s="3"/>
      <c r="AA2695" s="1"/>
      <c r="AB2695" s="10"/>
      <c r="AC2695" s="3"/>
      <c r="AD2695" s="3"/>
      <c r="AE2695" s="3"/>
      <c r="AF2695" s="10"/>
      <c r="AG2695" s="1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86"/>
      <c r="W2696" s="10"/>
      <c r="X2696" s="10"/>
      <c r="Y2696" s="31"/>
      <c r="Z2696" s="3"/>
      <c r="AA2696" s="1"/>
      <c r="AB2696" s="10"/>
      <c r="AC2696" s="3"/>
      <c r="AD2696" s="3"/>
      <c r="AE2696" s="3"/>
      <c r="AF2696" s="10"/>
      <c r="AG2696" s="1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86"/>
      <c r="W2697" s="10"/>
      <c r="X2697" s="10"/>
      <c r="Y2697" s="31"/>
      <c r="Z2697" s="3"/>
      <c r="AA2697" s="1"/>
      <c r="AB2697" s="10"/>
      <c r="AC2697" s="3"/>
      <c r="AD2697" s="3"/>
      <c r="AE2697" s="3"/>
      <c r="AF2697" s="10"/>
      <c r="AG2697" s="1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86"/>
      <c r="W2698" s="10"/>
      <c r="X2698" s="10"/>
      <c r="Y2698" s="31"/>
      <c r="Z2698" s="3"/>
      <c r="AA2698" s="1"/>
      <c r="AB2698" s="10"/>
      <c r="AC2698" s="3"/>
      <c r="AD2698" s="3"/>
      <c r="AE2698" s="3"/>
      <c r="AF2698" s="10"/>
      <c r="AG2698" s="1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86"/>
      <c r="W2699" s="10"/>
      <c r="X2699" s="10"/>
      <c r="Y2699" s="31"/>
      <c r="Z2699" s="3"/>
      <c r="AA2699" s="1"/>
      <c r="AB2699" s="10"/>
      <c r="AC2699" s="3"/>
      <c r="AD2699" s="3"/>
      <c r="AE2699" s="3"/>
      <c r="AF2699" s="10"/>
      <c r="AG2699" s="1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86"/>
      <c r="W2700" s="10"/>
      <c r="X2700" s="10"/>
      <c r="Y2700" s="31"/>
      <c r="Z2700" s="3"/>
      <c r="AA2700" s="1"/>
      <c r="AB2700" s="10"/>
      <c r="AC2700" s="3"/>
      <c r="AD2700" s="3"/>
      <c r="AE2700" s="3"/>
      <c r="AF2700" s="10"/>
      <c r="AG2700" s="1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86"/>
      <c r="W2701" s="10"/>
      <c r="X2701" s="10"/>
      <c r="Y2701" s="31"/>
      <c r="Z2701" s="3"/>
      <c r="AA2701" s="1"/>
      <c r="AB2701" s="10"/>
      <c r="AC2701" s="3"/>
      <c r="AD2701" s="3"/>
      <c r="AE2701" s="3"/>
      <c r="AF2701" s="10"/>
      <c r="AG2701" s="1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86"/>
      <c r="W2702" s="10"/>
      <c r="X2702" s="10"/>
      <c r="Y2702" s="31"/>
      <c r="Z2702" s="3"/>
      <c r="AA2702" s="1"/>
      <c r="AB2702" s="10"/>
      <c r="AC2702" s="3"/>
      <c r="AD2702" s="3"/>
      <c r="AE2702" s="3"/>
      <c r="AF2702" s="10"/>
      <c r="AG2702" s="1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86"/>
      <c r="W2703" s="10"/>
      <c r="X2703" s="10"/>
      <c r="Y2703" s="31"/>
      <c r="Z2703" s="3"/>
      <c r="AA2703" s="1"/>
      <c r="AB2703" s="10"/>
      <c r="AC2703" s="3"/>
      <c r="AD2703" s="3"/>
      <c r="AE2703" s="3"/>
      <c r="AF2703" s="10"/>
      <c r="AG2703" s="1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86"/>
      <c r="W2704" s="10"/>
      <c r="X2704" s="10"/>
      <c r="Y2704" s="31"/>
      <c r="Z2704" s="3"/>
      <c r="AA2704" s="1"/>
      <c r="AB2704" s="10"/>
      <c r="AC2704" s="3"/>
      <c r="AD2704" s="3"/>
      <c r="AE2704" s="3"/>
      <c r="AF2704" s="10"/>
      <c r="AG2704" s="1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86"/>
      <c r="W2705" s="10"/>
      <c r="X2705" s="10"/>
      <c r="Y2705" s="31"/>
      <c r="Z2705" s="3"/>
      <c r="AA2705" s="1"/>
      <c r="AB2705" s="10"/>
      <c r="AC2705" s="3"/>
      <c r="AD2705" s="3"/>
      <c r="AE2705" s="3"/>
      <c r="AF2705" s="10"/>
      <c r="AG2705" s="1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86"/>
      <c r="W2706" s="10"/>
      <c r="X2706" s="10"/>
      <c r="Y2706" s="31"/>
      <c r="Z2706" s="3"/>
      <c r="AA2706" s="1"/>
      <c r="AB2706" s="10"/>
      <c r="AC2706" s="3"/>
      <c r="AD2706" s="3"/>
      <c r="AE2706" s="3"/>
      <c r="AF2706" s="10"/>
      <c r="AG2706" s="1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86"/>
      <c r="W2707" s="10"/>
      <c r="X2707" s="10"/>
      <c r="Y2707" s="31"/>
      <c r="Z2707" s="3"/>
      <c r="AA2707" s="1"/>
      <c r="AB2707" s="10"/>
      <c r="AC2707" s="3"/>
      <c r="AD2707" s="3"/>
      <c r="AE2707" s="3"/>
      <c r="AF2707" s="10"/>
      <c r="AG2707" s="1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86"/>
      <c r="W2708" s="10"/>
      <c r="X2708" s="10"/>
      <c r="Y2708" s="31"/>
      <c r="Z2708" s="3"/>
      <c r="AA2708" s="1"/>
      <c r="AB2708" s="10"/>
      <c r="AC2708" s="3"/>
      <c r="AD2708" s="3"/>
      <c r="AE2708" s="3"/>
      <c r="AF2708" s="10"/>
      <c r="AG2708" s="1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86"/>
      <c r="W2709" s="10"/>
      <c r="X2709" s="10"/>
      <c r="Y2709" s="31"/>
      <c r="Z2709" s="3"/>
      <c r="AA2709" s="1"/>
      <c r="AB2709" s="10"/>
      <c r="AC2709" s="3"/>
      <c r="AD2709" s="3"/>
      <c r="AE2709" s="3"/>
      <c r="AF2709" s="10"/>
      <c r="AG2709" s="1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86"/>
      <c r="W2710" s="10"/>
      <c r="X2710" s="10"/>
      <c r="Y2710" s="31"/>
      <c r="Z2710" s="3"/>
      <c r="AA2710" s="1"/>
      <c r="AB2710" s="10"/>
      <c r="AC2710" s="3"/>
      <c r="AD2710" s="3"/>
      <c r="AE2710" s="3"/>
      <c r="AF2710" s="10"/>
      <c r="AG2710" s="1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86"/>
      <c r="W2711" s="10"/>
      <c r="X2711" s="10"/>
      <c r="Y2711" s="31"/>
      <c r="Z2711" s="3"/>
      <c r="AA2711" s="1"/>
      <c r="AB2711" s="10"/>
      <c r="AC2711" s="3"/>
      <c r="AD2711" s="3"/>
      <c r="AE2711" s="3"/>
      <c r="AF2711" s="10"/>
      <c r="AG2711" s="1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86"/>
      <c r="W2712" s="10"/>
      <c r="X2712" s="10"/>
      <c r="Y2712" s="31"/>
      <c r="Z2712" s="3"/>
      <c r="AA2712" s="1"/>
      <c r="AB2712" s="10"/>
      <c r="AC2712" s="3"/>
      <c r="AD2712" s="3"/>
      <c r="AE2712" s="3"/>
      <c r="AF2712" s="10"/>
      <c r="AG2712" s="1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86"/>
      <c r="W2713" s="10"/>
      <c r="X2713" s="10"/>
      <c r="Y2713" s="31"/>
      <c r="Z2713" s="3"/>
      <c r="AA2713" s="1"/>
      <c r="AB2713" s="10"/>
      <c r="AC2713" s="3"/>
      <c r="AD2713" s="3"/>
      <c r="AE2713" s="3"/>
      <c r="AF2713" s="10"/>
      <c r="AG2713" s="1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86"/>
      <c r="W2714" s="10"/>
      <c r="X2714" s="10"/>
      <c r="Y2714" s="31"/>
      <c r="Z2714" s="3"/>
      <c r="AA2714" s="1"/>
      <c r="AB2714" s="10"/>
      <c r="AC2714" s="3"/>
      <c r="AD2714" s="3"/>
      <c r="AE2714" s="3"/>
      <c r="AF2714" s="10"/>
      <c r="AG2714" s="1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86"/>
      <c r="W2715" s="10"/>
      <c r="X2715" s="10"/>
      <c r="Y2715" s="31"/>
      <c r="Z2715" s="3"/>
      <c r="AA2715" s="1"/>
      <c r="AB2715" s="10"/>
      <c r="AC2715" s="3"/>
      <c r="AD2715" s="3"/>
      <c r="AE2715" s="3"/>
      <c r="AF2715" s="10"/>
      <c r="AG2715" s="1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86"/>
      <c r="W2716" s="10"/>
      <c r="X2716" s="10"/>
      <c r="Y2716" s="31"/>
      <c r="Z2716" s="3"/>
      <c r="AA2716" s="1"/>
      <c r="AB2716" s="10"/>
      <c r="AC2716" s="3"/>
      <c r="AD2716" s="3"/>
      <c r="AE2716" s="3"/>
      <c r="AF2716" s="10"/>
      <c r="AG2716" s="1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86"/>
      <c r="W2717" s="10"/>
      <c r="X2717" s="10"/>
      <c r="Y2717" s="31"/>
      <c r="Z2717" s="3"/>
      <c r="AA2717" s="1"/>
      <c r="AB2717" s="10"/>
      <c r="AC2717" s="3"/>
      <c r="AD2717" s="3"/>
      <c r="AE2717" s="3"/>
      <c r="AF2717" s="10"/>
      <c r="AG2717" s="1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86"/>
      <c r="W2718" s="10"/>
      <c r="X2718" s="10"/>
      <c r="Y2718" s="31"/>
      <c r="Z2718" s="3"/>
      <c r="AA2718" s="1"/>
      <c r="AB2718" s="10"/>
      <c r="AC2718" s="3"/>
      <c r="AD2718" s="3"/>
      <c r="AE2718" s="3"/>
      <c r="AF2718" s="10"/>
      <c r="AG2718" s="1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86"/>
      <c r="W2719" s="10"/>
      <c r="X2719" s="10"/>
      <c r="Y2719" s="31"/>
      <c r="Z2719" s="3"/>
      <c r="AA2719" s="1"/>
      <c r="AB2719" s="10"/>
      <c r="AC2719" s="3"/>
      <c r="AD2719" s="3"/>
      <c r="AE2719" s="3"/>
      <c r="AF2719" s="10"/>
      <c r="AG2719" s="1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86"/>
      <c r="W2720" s="10"/>
      <c r="X2720" s="10"/>
      <c r="Y2720" s="31"/>
      <c r="Z2720" s="3"/>
      <c r="AA2720" s="1"/>
      <c r="AB2720" s="10"/>
      <c r="AC2720" s="3"/>
      <c r="AD2720" s="3"/>
      <c r="AE2720" s="3"/>
      <c r="AF2720" s="10"/>
      <c r="AG2720" s="1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86"/>
      <c r="W2721" s="10"/>
      <c r="X2721" s="10"/>
      <c r="Y2721" s="31"/>
      <c r="Z2721" s="3"/>
      <c r="AA2721" s="1"/>
      <c r="AB2721" s="10"/>
      <c r="AC2721" s="3"/>
      <c r="AD2721" s="3"/>
      <c r="AE2721" s="3"/>
      <c r="AF2721" s="10"/>
      <c r="AG2721" s="1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86"/>
      <c r="W2722" s="10"/>
      <c r="X2722" s="10"/>
      <c r="Y2722" s="31"/>
      <c r="Z2722" s="3"/>
      <c r="AA2722" s="1"/>
      <c r="AB2722" s="10"/>
      <c r="AC2722" s="3"/>
      <c r="AD2722" s="3"/>
      <c r="AE2722" s="3"/>
      <c r="AF2722" s="10"/>
      <c r="AG2722" s="1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86"/>
      <c r="W2723" s="10"/>
      <c r="X2723" s="10"/>
      <c r="Y2723" s="31"/>
      <c r="Z2723" s="3"/>
      <c r="AA2723" s="1"/>
      <c r="AB2723" s="10"/>
      <c r="AC2723" s="3"/>
      <c r="AD2723" s="3"/>
      <c r="AE2723" s="3"/>
      <c r="AF2723" s="10"/>
      <c r="AG2723" s="1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86"/>
      <c r="W2724" s="10"/>
      <c r="X2724" s="10"/>
      <c r="Y2724" s="31"/>
      <c r="Z2724" s="3"/>
      <c r="AA2724" s="1"/>
      <c r="AB2724" s="10"/>
      <c r="AC2724" s="3"/>
      <c r="AD2724" s="3"/>
      <c r="AE2724" s="3"/>
      <c r="AF2724" s="10"/>
      <c r="AG2724" s="1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86"/>
      <c r="W2725" s="10"/>
      <c r="X2725" s="10"/>
      <c r="Y2725" s="31"/>
      <c r="Z2725" s="3"/>
      <c r="AA2725" s="1"/>
      <c r="AB2725" s="10"/>
      <c r="AC2725" s="3"/>
      <c r="AD2725" s="3"/>
      <c r="AE2725" s="3"/>
      <c r="AF2725" s="10"/>
      <c r="AG2725" s="1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86"/>
      <c r="W2726" s="10"/>
      <c r="X2726" s="10"/>
      <c r="Y2726" s="31"/>
      <c r="Z2726" s="3"/>
      <c r="AA2726" s="1"/>
      <c r="AB2726" s="10"/>
      <c r="AC2726" s="3"/>
      <c r="AD2726" s="3"/>
      <c r="AE2726" s="3"/>
      <c r="AF2726" s="10"/>
      <c r="AG2726" s="1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86"/>
      <c r="W2727" s="10"/>
      <c r="X2727" s="10"/>
      <c r="Y2727" s="31"/>
      <c r="Z2727" s="3"/>
      <c r="AA2727" s="1"/>
      <c r="AB2727" s="10"/>
      <c r="AC2727" s="3"/>
      <c r="AD2727" s="3"/>
      <c r="AE2727" s="3"/>
      <c r="AF2727" s="10"/>
      <c r="AG2727" s="1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86"/>
      <c r="W2728" s="10"/>
      <c r="X2728" s="10"/>
      <c r="Y2728" s="31"/>
      <c r="Z2728" s="3"/>
      <c r="AA2728" s="1"/>
      <c r="AB2728" s="10"/>
      <c r="AC2728" s="3"/>
      <c r="AD2728" s="3"/>
      <c r="AE2728" s="3"/>
      <c r="AF2728" s="10"/>
      <c r="AG2728" s="1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86"/>
      <c r="W2729" s="10"/>
      <c r="X2729" s="10"/>
      <c r="Y2729" s="31"/>
      <c r="Z2729" s="3"/>
      <c r="AA2729" s="1"/>
      <c r="AB2729" s="10"/>
      <c r="AC2729" s="3"/>
      <c r="AD2729" s="3"/>
      <c r="AE2729" s="3"/>
      <c r="AF2729" s="10"/>
      <c r="AG2729" s="1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86"/>
      <c r="W2730" s="10"/>
      <c r="X2730" s="10"/>
      <c r="Y2730" s="31"/>
      <c r="Z2730" s="3"/>
      <c r="AA2730" s="1"/>
      <c r="AB2730" s="10"/>
      <c r="AC2730" s="3"/>
      <c r="AD2730" s="3"/>
      <c r="AE2730" s="3"/>
      <c r="AF2730" s="10"/>
      <c r="AG2730" s="1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86"/>
      <c r="W2731" s="10"/>
      <c r="X2731" s="10"/>
      <c r="Y2731" s="31"/>
      <c r="Z2731" s="3"/>
      <c r="AA2731" s="1"/>
      <c r="AB2731" s="10"/>
      <c r="AC2731" s="3"/>
      <c r="AD2731" s="3"/>
      <c r="AE2731" s="3"/>
      <c r="AF2731" s="10"/>
      <c r="AG2731" s="1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86"/>
      <c r="W2732" s="10"/>
      <c r="X2732" s="10"/>
      <c r="Y2732" s="31"/>
      <c r="Z2732" s="3"/>
      <c r="AA2732" s="1"/>
      <c r="AB2732" s="10"/>
      <c r="AC2732" s="3"/>
      <c r="AD2732" s="3"/>
      <c r="AE2732" s="3"/>
      <c r="AF2732" s="10"/>
      <c r="AG2732" s="1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86"/>
      <c r="W2733" s="10"/>
      <c r="X2733" s="10"/>
      <c r="Y2733" s="31"/>
      <c r="Z2733" s="3"/>
      <c r="AA2733" s="1"/>
      <c r="AB2733" s="10"/>
      <c r="AC2733" s="3"/>
      <c r="AD2733" s="3"/>
      <c r="AE2733" s="3"/>
      <c r="AF2733" s="10"/>
      <c r="AG2733" s="1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86"/>
      <c r="W2734" s="10"/>
      <c r="X2734" s="10"/>
      <c r="Y2734" s="31"/>
      <c r="Z2734" s="3"/>
      <c r="AA2734" s="1"/>
      <c r="AB2734" s="10"/>
      <c r="AC2734" s="3"/>
      <c r="AD2734" s="3"/>
      <c r="AE2734" s="3"/>
      <c r="AF2734" s="10"/>
      <c r="AG2734" s="1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86"/>
      <c r="W2735" s="10"/>
      <c r="X2735" s="10"/>
      <c r="Y2735" s="31"/>
      <c r="Z2735" s="3"/>
      <c r="AA2735" s="1"/>
      <c r="AB2735" s="10"/>
      <c r="AC2735" s="3"/>
      <c r="AD2735" s="3"/>
      <c r="AE2735" s="3"/>
      <c r="AF2735" s="10"/>
      <c r="AG2735" s="1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86"/>
      <c r="W2736" s="10"/>
      <c r="X2736" s="10"/>
      <c r="Y2736" s="31"/>
      <c r="Z2736" s="3"/>
      <c r="AA2736" s="1"/>
      <c r="AB2736" s="10"/>
      <c r="AC2736" s="3"/>
      <c r="AD2736" s="3"/>
      <c r="AE2736" s="3"/>
      <c r="AF2736" s="10"/>
      <c r="AG2736" s="1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86"/>
      <c r="W2737" s="10"/>
      <c r="X2737" s="10"/>
      <c r="Y2737" s="31"/>
      <c r="Z2737" s="3"/>
      <c r="AA2737" s="1"/>
      <c r="AB2737" s="10"/>
      <c r="AC2737" s="3"/>
      <c r="AD2737" s="3"/>
      <c r="AE2737" s="3"/>
      <c r="AF2737" s="10"/>
      <c r="AG2737" s="1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86"/>
      <c r="W2738" s="10"/>
      <c r="X2738" s="10"/>
      <c r="Y2738" s="31"/>
      <c r="Z2738" s="3"/>
      <c r="AA2738" s="1"/>
      <c r="AB2738" s="10"/>
      <c r="AC2738" s="3"/>
      <c r="AD2738" s="3"/>
      <c r="AE2738" s="3"/>
      <c r="AF2738" s="10"/>
      <c r="AG2738" s="1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86"/>
      <c r="W2739" s="10"/>
      <c r="X2739" s="10"/>
      <c r="Y2739" s="31"/>
      <c r="Z2739" s="3"/>
      <c r="AA2739" s="1"/>
      <c r="AB2739" s="10"/>
      <c r="AC2739" s="3"/>
      <c r="AD2739" s="3"/>
      <c r="AE2739" s="3"/>
      <c r="AF2739" s="10"/>
      <c r="AG2739" s="1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86"/>
      <c r="W2740" s="10"/>
      <c r="X2740" s="10"/>
      <c r="Y2740" s="31"/>
      <c r="Z2740" s="3"/>
      <c r="AA2740" s="1"/>
      <c r="AB2740" s="10"/>
      <c r="AC2740" s="3"/>
      <c r="AD2740" s="3"/>
      <c r="AE2740" s="3"/>
      <c r="AF2740" s="10"/>
      <c r="AG2740" s="1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86"/>
      <c r="W2741" s="10"/>
      <c r="X2741" s="10"/>
      <c r="Y2741" s="31"/>
      <c r="Z2741" s="3"/>
      <c r="AA2741" s="1"/>
      <c r="AB2741" s="10"/>
      <c r="AC2741" s="3"/>
      <c r="AD2741" s="3"/>
      <c r="AE2741" s="3"/>
      <c r="AF2741" s="10"/>
      <c r="AG2741" s="1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86"/>
      <c r="W2742" s="10"/>
      <c r="X2742" s="10"/>
      <c r="Y2742" s="31"/>
      <c r="Z2742" s="3"/>
      <c r="AA2742" s="1"/>
      <c r="AB2742" s="10"/>
      <c r="AC2742" s="3"/>
      <c r="AD2742" s="3"/>
      <c r="AE2742" s="3"/>
      <c r="AF2742" s="10"/>
      <c r="AG2742" s="1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86"/>
      <c r="W2743" s="10"/>
      <c r="X2743" s="10"/>
      <c r="Y2743" s="31"/>
      <c r="Z2743" s="3"/>
      <c r="AA2743" s="1"/>
      <c r="AB2743" s="10"/>
      <c r="AC2743" s="3"/>
      <c r="AD2743" s="3"/>
      <c r="AE2743" s="3"/>
      <c r="AF2743" s="10"/>
      <c r="AG2743" s="1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86"/>
      <c r="W2744" s="10"/>
      <c r="X2744" s="10"/>
      <c r="Y2744" s="31"/>
      <c r="Z2744" s="3"/>
      <c r="AA2744" s="1"/>
      <c r="AB2744" s="10"/>
      <c r="AC2744" s="3"/>
      <c r="AD2744" s="3"/>
      <c r="AE2744" s="3"/>
      <c r="AF2744" s="10"/>
      <c r="AG2744" s="1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86"/>
      <c r="W2745" s="10"/>
      <c r="X2745" s="10"/>
      <c r="Y2745" s="31"/>
      <c r="Z2745" s="3"/>
      <c r="AA2745" s="1"/>
      <c r="AB2745" s="10"/>
      <c r="AC2745" s="3"/>
      <c r="AD2745" s="3"/>
      <c r="AE2745" s="3"/>
      <c r="AF2745" s="10"/>
      <c r="AG2745" s="1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86"/>
      <c r="W2746" s="10"/>
      <c r="X2746" s="10"/>
      <c r="Y2746" s="31"/>
      <c r="Z2746" s="3"/>
      <c r="AA2746" s="1"/>
      <c r="AB2746" s="10"/>
      <c r="AC2746" s="3"/>
      <c r="AD2746" s="3"/>
      <c r="AE2746" s="3"/>
      <c r="AF2746" s="10"/>
      <c r="AG2746" s="1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86"/>
      <c r="W2747" s="10"/>
      <c r="X2747" s="10"/>
      <c r="Y2747" s="31"/>
      <c r="Z2747" s="3"/>
      <c r="AA2747" s="1"/>
      <c r="AB2747" s="10"/>
      <c r="AC2747" s="3"/>
      <c r="AD2747" s="3"/>
      <c r="AE2747" s="3"/>
      <c r="AF2747" s="10"/>
      <c r="AG2747" s="1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86"/>
      <c r="W2748" s="10"/>
      <c r="X2748" s="10"/>
      <c r="Y2748" s="31"/>
      <c r="Z2748" s="3"/>
      <c r="AA2748" s="1"/>
      <c r="AB2748" s="10"/>
      <c r="AC2748" s="3"/>
      <c r="AD2748" s="3"/>
      <c r="AE2748" s="3"/>
      <c r="AF2748" s="10"/>
      <c r="AG2748" s="1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86"/>
      <c r="W2749" s="10"/>
      <c r="X2749" s="10"/>
      <c r="Y2749" s="31"/>
      <c r="Z2749" s="3"/>
      <c r="AA2749" s="1"/>
      <c r="AB2749" s="10"/>
      <c r="AC2749" s="3"/>
      <c r="AD2749" s="3"/>
      <c r="AE2749" s="3"/>
      <c r="AF2749" s="10"/>
      <c r="AG2749" s="1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97"/>
      <c r="W2750" s="29"/>
      <c r="X2750" s="29"/>
      <c r="Y2750" s="35"/>
      <c r="Z2750" s="22"/>
      <c r="AA2750" s="25"/>
      <c r="AB2750" s="29"/>
      <c r="AC2750" s="22"/>
      <c r="AD2750" s="22"/>
      <c r="AE2750" s="22"/>
      <c r="AF2750" s="29"/>
      <c r="AG2750" s="23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  <c r="EX2750" s="25"/>
    </row>
    <row r="2751" spans="1:154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86"/>
      <c r="W2751" s="29"/>
      <c r="X2751" s="29"/>
      <c r="Y2751" s="35"/>
      <c r="Z2751" s="22"/>
      <c r="AA2751" s="25"/>
      <c r="AB2751" s="29"/>
      <c r="AC2751" s="22"/>
      <c r="AD2751" s="22"/>
      <c r="AE2751" s="22"/>
      <c r="AF2751" s="29"/>
      <c r="AG2751" s="23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  <c r="EX2751" s="25"/>
    </row>
    <row r="2752" spans="1:154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86"/>
      <c r="W2752" s="10"/>
      <c r="X2752" s="10"/>
      <c r="Y2752" s="31"/>
      <c r="Z2752" s="3"/>
      <c r="AA2752" s="1"/>
      <c r="AB2752" s="10"/>
      <c r="AC2752" s="3"/>
      <c r="AD2752" s="3"/>
      <c r="AE2752" s="3"/>
      <c r="AF2752" s="10"/>
      <c r="AG2752" s="1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86"/>
      <c r="W2753" s="10"/>
      <c r="X2753" s="10"/>
      <c r="Y2753" s="31"/>
      <c r="Z2753" s="3"/>
      <c r="AA2753" s="1"/>
      <c r="AB2753" s="10"/>
      <c r="AC2753" s="3"/>
      <c r="AD2753" s="3"/>
      <c r="AE2753" s="3"/>
      <c r="AF2753" s="10"/>
      <c r="AG2753" s="1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86"/>
      <c r="W2754" s="29"/>
      <c r="X2754" s="29"/>
      <c r="Y2754" s="35"/>
      <c r="Z2754" s="22"/>
      <c r="AA2754" s="25"/>
      <c r="AB2754" s="29"/>
      <c r="AC2754" s="22"/>
      <c r="AD2754" s="22"/>
      <c r="AE2754" s="22"/>
      <c r="AF2754" s="29"/>
      <c r="AG2754" s="23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  <c r="EX2754" s="25"/>
    </row>
    <row r="2755" spans="1:154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86"/>
      <c r="W2755" s="10"/>
      <c r="X2755" s="10"/>
      <c r="Y2755" s="31"/>
      <c r="Z2755" s="3"/>
      <c r="AA2755" s="1"/>
      <c r="AB2755" s="10"/>
      <c r="AC2755" s="3"/>
      <c r="AD2755" s="3"/>
      <c r="AE2755" s="3"/>
      <c r="AF2755" s="10"/>
      <c r="AG2755" s="1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86"/>
      <c r="W2756" s="10"/>
      <c r="X2756" s="10"/>
      <c r="Y2756" s="31"/>
      <c r="Z2756" s="3"/>
      <c r="AA2756" s="1"/>
      <c r="AB2756" s="10"/>
      <c r="AC2756" s="3"/>
      <c r="AD2756" s="3"/>
      <c r="AE2756" s="3"/>
      <c r="AF2756" s="10"/>
      <c r="AG2756" s="1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86"/>
      <c r="W2757" s="10"/>
      <c r="X2757" s="10"/>
      <c r="Y2757" s="31"/>
      <c r="Z2757" s="3"/>
      <c r="AA2757" s="1"/>
      <c r="AB2757" s="10"/>
      <c r="AC2757" s="3"/>
      <c r="AD2757" s="3"/>
      <c r="AE2757" s="3"/>
      <c r="AF2757" s="10"/>
      <c r="AG2757" s="1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86"/>
      <c r="W2758" s="10"/>
      <c r="X2758" s="10"/>
      <c r="Y2758" s="31"/>
      <c r="Z2758" s="3"/>
      <c r="AA2758" s="1"/>
      <c r="AB2758" s="10"/>
      <c r="AC2758" s="3"/>
      <c r="AD2758" s="3"/>
      <c r="AE2758" s="3"/>
      <c r="AF2758" s="10"/>
      <c r="AG2758" s="1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86"/>
      <c r="W2759" s="10"/>
      <c r="X2759" s="10"/>
      <c r="Y2759" s="31"/>
      <c r="Z2759" s="3"/>
      <c r="AA2759" s="1"/>
      <c r="AB2759" s="10"/>
      <c r="AC2759" s="3"/>
      <c r="AD2759" s="3"/>
      <c r="AE2759" s="3"/>
      <c r="AF2759" s="10"/>
      <c r="AG2759" s="1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86"/>
      <c r="W2760" s="10"/>
      <c r="X2760" s="10"/>
      <c r="Y2760" s="31"/>
      <c r="Z2760" s="3"/>
      <c r="AA2760" s="1"/>
      <c r="AB2760" s="10"/>
      <c r="AC2760" s="3"/>
      <c r="AD2760" s="3"/>
      <c r="AE2760" s="3"/>
      <c r="AF2760" s="10"/>
      <c r="AG2760" s="1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86"/>
      <c r="W2761" s="10"/>
      <c r="X2761" s="10"/>
      <c r="Y2761" s="31"/>
      <c r="Z2761" s="3"/>
      <c r="AA2761" s="1"/>
      <c r="AB2761" s="10"/>
      <c r="AC2761" s="3"/>
      <c r="AD2761" s="3"/>
      <c r="AE2761" s="3"/>
      <c r="AF2761" s="10"/>
      <c r="AG2761" s="1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86"/>
      <c r="W2762" s="10"/>
      <c r="X2762" s="10"/>
      <c r="Y2762" s="31"/>
      <c r="Z2762" s="3"/>
      <c r="AA2762" s="1"/>
      <c r="AB2762" s="10"/>
      <c r="AC2762" s="3"/>
      <c r="AD2762" s="3"/>
      <c r="AE2762" s="3"/>
      <c r="AF2762" s="10"/>
      <c r="AG2762" s="1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86"/>
      <c r="W2763" s="10"/>
      <c r="X2763" s="10"/>
      <c r="Y2763" s="31"/>
      <c r="Z2763" s="3"/>
      <c r="AA2763" s="1"/>
      <c r="AB2763" s="10"/>
      <c r="AC2763" s="3"/>
      <c r="AD2763" s="3"/>
      <c r="AE2763" s="3"/>
      <c r="AF2763" s="10"/>
      <c r="AG2763" s="1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86"/>
      <c r="W2764" s="10"/>
      <c r="X2764" s="10"/>
      <c r="Y2764" s="31"/>
      <c r="Z2764" s="3"/>
      <c r="AA2764" s="1"/>
      <c r="AB2764" s="10"/>
      <c r="AC2764" s="3"/>
      <c r="AD2764" s="3"/>
      <c r="AE2764" s="3"/>
      <c r="AF2764" s="10"/>
      <c r="AG2764" s="1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86"/>
      <c r="W2765" s="10"/>
      <c r="X2765" s="10"/>
      <c r="Y2765" s="31"/>
      <c r="Z2765" s="3"/>
      <c r="AA2765" s="1"/>
      <c r="AB2765" s="10"/>
      <c r="AC2765" s="3"/>
      <c r="AD2765" s="3"/>
      <c r="AE2765" s="3"/>
      <c r="AF2765" s="10"/>
      <c r="AG2765" s="1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86"/>
      <c r="W2766" s="10"/>
      <c r="X2766" s="10"/>
      <c r="Y2766" s="31"/>
      <c r="Z2766" s="3"/>
      <c r="AA2766" s="1"/>
      <c r="AB2766" s="10"/>
      <c r="AC2766" s="3"/>
      <c r="AD2766" s="3"/>
      <c r="AE2766" s="3"/>
      <c r="AF2766" s="10"/>
      <c r="AG2766" s="1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86"/>
      <c r="W2767" s="10"/>
      <c r="X2767" s="10"/>
      <c r="Y2767" s="31"/>
      <c r="Z2767" s="3"/>
      <c r="AA2767" s="1"/>
      <c r="AB2767" s="10"/>
      <c r="AC2767" s="3"/>
      <c r="AD2767" s="3"/>
      <c r="AE2767" s="3"/>
      <c r="AF2767" s="10"/>
      <c r="AG2767" s="1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86"/>
      <c r="W2768" s="10"/>
      <c r="X2768" s="10"/>
      <c r="Y2768" s="31"/>
      <c r="Z2768" s="3"/>
      <c r="AA2768" s="1"/>
      <c r="AB2768" s="10"/>
      <c r="AC2768" s="3"/>
      <c r="AD2768" s="3"/>
      <c r="AE2768" s="3"/>
      <c r="AF2768" s="10"/>
      <c r="AG2768" s="1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86"/>
      <c r="W2769" s="10"/>
      <c r="X2769" s="10"/>
      <c r="Y2769" s="31"/>
      <c r="Z2769" s="3"/>
      <c r="AA2769" s="1"/>
      <c r="AB2769" s="10"/>
      <c r="AC2769" s="3"/>
      <c r="AD2769" s="3"/>
      <c r="AE2769" s="3"/>
      <c r="AF2769" s="10"/>
      <c r="AG2769" s="1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86"/>
      <c r="W2770" s="10"/>
      <c r="X2770" s="10"/>
      <c r="Y2770" s="31"/>
      <c r="Z2770" s="3"/>
      <c r="AA2770" s="1"/>
      <c r="AB2770" s="10"/>
      <c r="AC2770" s="3"/>
      <c r="AD2770" s="3"/>
      <c r="AE2770" s="3"/>
      <c r="AF2770" s="10"/>
      <c r="AG2770" s="1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86"/>
      <c r="W2771" s="10"/>
      <c r="X2771" s="10"/>
      <c r="Y2771" s="31"/>
      <c r="Z2771" s="3"/>
      <c r="AA2771" s="1"/>
      <c r="AB2771" s="10"/>
      <c r="AC2771" s="3"/>
      <c r="AD2771" s="3"/>
      <c r="AE2771" s="3"/>
      <c r="AF2771" s="10"/>
      <c r="AG2771" s="1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86"/>
      <c r="W2772" s="10"/>
      <c r="X2772" s="10"/>
      <c r="Y2772" s="31"/>
      <c r="Z2772" s="3"/>
      <c r="AA2772" s="1"/>
      <c r="AB2772" s="10"/>
      <c r="AC2772" s="3"/>
      <c r="AD2772" s="3"/>
      <c r="AE2772" s="3"/>
      <c r="AF2772" s="10"/>
      <c r="AG2772" s="1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86"/>
      <c r="W2773" s="10"/>
      <c r="X2773" s="10"/>
      <c r="Y2773" s="31"/>
      <c r="Z2773" s="3"/>
      <c r="AA2773" s="1"/>
      <c r="AB2773" s="10"/>
      <c r="AC2773" s="3"/>
      <c r="AD2773" s="3"/>
      <c r="AE2773" s="3"/>
      <c r="AF2773" s="10"/>
      <c r="AG2773" s="1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86"/>
      <c r="W2774" s="10"/>
      <c r="X2774" s="10"/>
      <c r="Y2774" s="31"/>
      <c r="Z2774" s="3"/>
      <c r="AA2774" s="1"/>
      <c r="AB2774" s="10"/>
      <c r="AC2774" s="3"/>
      <c r="AD2774" s="3"/>
      <c r="AE2774" s="3"/>
      <c r="AF2774" s="10"/>
      <c r="AG2774" s="1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86"/>
      <c r="W2775" s="10"/>
      <c r="X2775" s="10"/>
      <c r="Y2775" s="31"/>
      <c r="Z2775" s="3"/>
      <c r="AA2775" s="1"/>
      <c r="AB2775" s="10"/>
      <c r="AC2775" s="3"/>
      <c r="AD2775" s="3"/>
      <c r="AE2775" s="3"/>
      <c r="AF2775" s="10"/>
      <c r="AG2775" s="1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86"/>
      <c r="W2776" s="10"/>
      <c r="X2776" s="10"/>
      <c r="Y2776" s="31"/>
      <c r="Z2776" s="3"/>
      <c r="AA2776" s="1"/>
      <c r="AB2776" s="10"/>
      <c r="AC2776" s="3"/>
      <c r="AD2776" s="3"/>
      <c r="AE2776" s="3"/>
      <c r="AF2776" s="10"/>
      <c r="AG2776" s="1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86"/>
      <c r="W2777" s="10"/>
      <c r="X2777" s="10"/>
      <c r="Y2777" s="31"/>
      <c r="Z2777" s="3"/>
      <c r="AA2777" s="1"/>
      <c r="AB2777" s="10"/>
      <c r="AC2777" s="3"/>
      <c r="AD2777" s="3"/>
      <c r="AE2777" s="3"/>
      <c r="AF2777" s="10"/>
      <c r="AG2777" s="1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86"/>
      <c r="W2778" s="10"/>
      <c r="X2778" s="10"/>
      <c r="Y2778" s="31"/>
      <c r="Z2778" s="3"/>
      <c r="AA2778" s="1"/>
      <c r="AB2778" s="10"/>
      <c r="AC2778" s="3"/>
      <c r="AD2778" s="3"/>
      <c r="AE2778" s="3"/>
      <c r="AF2778" s="10"/>
      <c r="AG2778" s="1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86"/>
      <c r="W2779" s="10"/>
      <c r="X2779" s="10"/>
      <c r="Y2779" s="31"/>
      <c r="Z2779" s="3"/>
      <c r="AA2779" s="1"/>
      <c r="AB2779" s="10"/>
      <c r="AC2779" s="3"/>
      <c r="AD2779" s="3"/>
      <c r="AE2779" s="3"/>
      <c r="AF2779" s="10"/>
      <c r="AG2779" s="1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86"/>
      <c r="W2780" s="10"/>
      <c r="X2780" s="10"/>
      <c r="Y2780" s="31"/>
      <c r="Z2780" s="3"/>
      <c r="AA2780" s="1"/>
      <c r="AB2780" s="10"/>
      <c r="AC2780" s="3"/>
      <c r="AD2780" s="3"/>
      <c r="AE2780" s="3"/>
      <c r="AF2780" s="10"/>
      <c r="AG2780" s="1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86"/>
      <c r="W2781" s="10"/>
      <c r="X2781" s="10"/>
      <c r="Y2781" s="31"/>
      <c r="Z2781" s="3"/>
      <c r="AA2781" s="1"/>
      <c r="AB2781" s="10"/>
      <c r="AC2781" s="3"/>
      <c r="AD2781" s="3"/>
      <c r="AE2781" s="3"/>
      <c r="AF2781" s="10"/>
      <c r="AG2781" s="1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86"/>
      <c r="W2782" s="10"/>
      <c r="X2782" s="10"/>
      <c r="Y2782" s="31"/>
      <c r="Z2782" s="3"/>
      <c r="AA2782" s="1"/>
      <c r="AB2782" s="10"/>
      <c r="AC2782" s="3"/>
      <c r="AD2782" s="3"/>
      <c r="AE2782" s="3"/>
      <c r="AF2782" s="10"/>
      <c r="AG2782" s="1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86"/>
      <c r="W2783" s="10"/>
      <c r="X2783" s="10"/>
      <c r="Y2783" s="31"/>
      <c r="Z2783" s="3"/>
      <c r="AA2783" s="1"/>
      <c r="AB2783" s="10"/>
      <c r="AC2783" s="3"/>
      <c r="AD2783" s="3"/>
      <c r="AE2783" s="3"/>
      <c r="AF2783" s="10"/>
      <c r="AG2783" s="1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86"/>
      <c r="W2784" s="10"/>
      <c r="X2784" s="10"/>
      <c r="Y2784" s="31"/>
      <c r="Z2784" s="3"/>
      <c r="AA2784" s="1"/>
      <c r="AB2784" s="10"/>
      <c r="AC2784" s="3"/>
      <c r="AD2784" s="3"/>
      <c r="AE2784" s="3"/>
      <c r="AF2784" s="10"/>
      <c r="AG2784" s="1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86"/>
      <c r="W2785" s="10"/>
      <c r="X2785" s="10"/>
      <c r="Y2785" s="31"/>
      <c r="Z2785" s="3"/>
      <c r="AA2785" s="1"/>
      <c r="AB2785" s="10"/>
      <c r="AC2785" s="3"/>
      <c r="AD2785" s="3"/>
      <c r="AE2785" s="3"/>
      <c r="AF2785" s="10"/>
      <c r="AG2785" s="1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86"/>
      <c r="W2786" s="10"/>
      <c r="X2786" s="10"/>
      <c r="Y2786" s="31"/>
      <c r="Z2786" s="3"/>
      <c r="AA2786" s="1"/>
      <c r="AB2786" s="10"/>
      <c r="AC2786" s="3"/>
      <c r="AD2786" s="3"/>
      <c r="AE2786" s="3"/>
      <c r="AF2786" s="10"/>
      <c r="AG2786" s="1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86"/>
      <c r="W2787" s="10"/>
      <c r="X2787" s="10"/>
      <c r="Y2787" s="31"/>
      <c r="Z2787" s="3"/>
      <c r="AA2787" s="1"/>
      <c r="AB2787" s="10"/>
      <c r="AC2787" s="3"/>
      <c r="AD2787" s="3"/>
      <c r="AE2787" s="3"/>
      <c r="AF2787" s="10"/>
      <c r="AG2787" s="1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86"/>
      <c r="W2788" s="10"/>
      <c r="X2788" s="10"/>
      <c r="Y2788" s="31"/>
      <c r="Z2788" s="3"/>
      <c r="AA2788" s="1"/>
      <c r="AB2788" s="10"/>
      <c r="AC2788" s="3"/>
      <c r="AD2788" s="3"/>
      <c r="AE2788" s="3"/>
      <c r="AF2788" s="10"/>
      <c r="AG2788" s="1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86"/>
      <c r="W2789" s="10"/>
      <c r="X2789" s="10"/>
      <c r="Y2789" s="31"/>
      <c r="Z2789" s="3"/>
      <c r="AA2789" s="1"/>
      <c r="AB2789" s="10"/>
      <c r="AC2789" s="3"/>
      <c r="AD2789" s="3"/>
      <c r="AE2789" s="3"/>
      <c r="AF2789" s="10"/>
      <c r="AG2789" s="1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86"/>
      <c r="W2790" s="10"/>
      <c r="X2790" s="10"/>
      <c r="Y2790" s="31"/>
      <c r="Z2790" s="3"/>
      <c r="AA2790" s="1"/>
      <c r="AB2790" s="10"/>
      <c r="AC2790" s="3"/>
      <c r="AD2790" s="3"/>
      <c r="AE2790" s="3"/>
      <c r="AF2790" s="10"/>
      <c r="AG2790" s="1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86"/>
      <c r="W2791" s="10"/>
      <c r="X2791" s="10"/>
      <c r="Y2791" s="31"/>
      <c r="Z2791" s="3"/>
      <c r="AA2791" s="1"/>
      <c r="AB2791" s="10"/>
      <c r="AC2791" s="3"/>
      <c r="AD2791" s="3"/>
      <c r="AE2791" s="3"/>
      <c r="AF2791" s="10"/>
      <c r="AG2791" s="1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86"/>
      <c r="W2792" s="10"/>
      <c r="X2792" s="10"/>
      <c r="Y2792" s="31"/>
      <c r="Z2792" s="3"/>
      <c r="AA2792" s="1"/>
      <c r="AB2792" s="10"/>
      <c r="AC2792" s="3"/>
      <c r="AD2792" s="3"/>
      <c r="AE2792" s="3"/>
      <c r="AF2792" s="10"/>
      <c r="AG2792" s="1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86"/>
      <c r="W2793" s="10"/>
      <c r="X2793" s="10"/>
      <c r="Y2793" s="31"/>
      <c r="Z2793" s="3"/>
      <c r="AA2793" s="1"/>
      <c r="AB2793" s="10"/>
      <c r="AC2793" s="3"/>
      <c r="AD2793" s="3"/>
      <c r="AE2793" s="3"/>
      <c r="AF2793" s="10"/>
      <c r="AG2793" s="1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86"/>
      <c r="W2794" s="10"/>
      <c r="X2794" s="10"/>
      <c r="Y2794" s="31"/>
      <c r="Z2794" s="3"/>
      <c r="AA2794" s="1"/>
      <c r="AB2794" s="10"/>
      <c r="AC2794" s="3"/>
      <c r="AD2794" s="3"/>
      <c r="AE2794" s="3"/>
      <c r="AF2794" s="10"/>
      <c r="AG2794" s="1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86"/>
      <c r="W2795" s="10"/>
      <c r="X2795" s="10"/>
      <c r="Y2795" s="31"/>
      <c r="Z2795" s="3"/>
      <c r="AA2795" s="1"/>
      <c r="AB2795" s="10"/>
      <c r="AC2795" s="3"/>
      <c r="AD2795" s="3"/>
      <c r="AE2795" s="3"/>
      <c r="AF2795" s="10"/>
      <c r="AG2795" s="1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86"/>
      <c r="W2796" s="10"/>
      <c r="X2796" s="10"/>
      <c r="Y2796" s="31"/>
      <c r="Z2796" s="3"/>
      <c r="AA2796" s="1"/>
      <c r="AB2796" s="10"/>
      <c r="AC2796" s="3"/>
      <c r="AD2796" s="3"/>
      <c r="AE2796" s="3"/>
      <c r="AF2796" s="10"/>
      <c r="AG2796" s="1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86"/>
      <c r="W2797" s="10"/>
      <c r="X2797" s="10"/>
      <c r="Y2797" s="31"/>
      <c r="Z2797" s="3"/>
      <c r="AA2797" s="1"/>
      <c r="AB2797" s="10"/>
      <c r="AC2797" s="3"/>
      <c r="AD2797" s="3"/>
      <c r="AE2797" s="3"/>
      <c r="AF2797" s="10"/>
      <c r="AG2797" s="1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86"/>
      <c r="W2798" s="10"/>
      <c r="X2798" s="10"/>
      <c r="Y2798" s="31"/>
      <c r="Z2798" s="3"/>
      <c r="AA2798" s="1"/>
      <c r="AB2798" s="10"/>
      <c r="AC2798" s="3"/>
      <c r="AD2798" s="3"/>
      <c r="AE2798" s="3"/>
      <c r="AF2798" s="10"/>
      <c r="AG2798" s="1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86"/>
      <c r="W2799" s="10"/>
      <c r="X2799" s="10"/>
      <c r="Y2799" s="31"/>
      <c r="Z2799" s="3"/>
      <c r="AA2799" s="1"/>
      <c r="AB2799" s="10"/>
      <c r="AC2799" s="3"/>
      <c r="AD2799" s="3"/>
      <c r="AE2799" s="3"/>
      <c r="AF2799" s="10"/>
      <c r="AG2799" s="1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86"/>
      <c r="W2800" s="10"/>
      <c r="X2800" s="10"/>
      <c r="Y2800" s="31"/>
      <c r="Z2800" s="3"/>
      <c r="AA2800" s="1"/>
      <c r="AB2800" s="10"/>
      <c r="AC2800" s="3"/>
      <c r="AD2800" s="3"/>
      <c r="AE2800" s="3"/>
      <c r="AF2800" s="10"/>
      <c r="AG2800" s="1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86"/>
      <c r="W2801" s="10"/>
      <c r="X2801" s="10"/>
      <c r="Y2801" s="31"/>
      <c r="Z2801" s="3"/>
      <c r="AA2801" s="1"/>
      <c r="AB2801" s="10"/>
      <c r="AC2801" s="3"/>
      <c r="AD2801" s="3"/>
      <c r="AE2801" s="3"/>
      <c r="AF2801" s="10"/>
      <c r="AG2801" s="1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86"/>
      <c r="W2802" s="10"/>
      <c r="X2802" s="10"/>
      <c r="Y2802" s="31"/>
      <c r="Z2802" s="3"/>
      <c r="AA2802" s="1"/>
      <c r="AB2802" s="10"/>
      <c r="AC2802" s="3"/>
      <c r="AD2802" s="3"/>
      <c r="AE2802" s="3"/>
      <c r="AF2802" s="10"/>
      <c r="AG2802" s="1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86"/>
      <c r="W2803" s="10"/>
      <c r="X2803" s="10"/>
      <c r="Y2803" s="31"/>
      <c r="Z2803" s="3"/>
      <c r="AA2803" s="1"/>
      <c r="AB2803" s="10"/>
      <c r="AC2803" s="3"/>
      <c r="AD2803" s="3"/>
      <c r="AE2803" s="3"/>
      <c r="AF2803" s="10"/>
      <c r="AG2803" s="1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86"/>
      <c r="W2804" s="10"/>
      <c r="X2804" s="10"/>
      <c r="Y2804" s="31"/>
      <c r="Z2804" s="3"/>
      <c r="AA2804" s="1"/>
      <c r="AB2804" s="10"/>
      <c r="AC2804" s="3"/>
      <c r="AD2804" s="3"/>
      <c r="AE2804" s="3"/>
      <c r="AF2804" s="10"/>
      <c r="AG2804" s="1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86"/>
      <c r="W2805" s="10"/>
      <c r="X2805" s="10"/>
      <c r="Y2805" s="31"/>
      <c r="Z2805" s="3"/>
      <c r="AA2805" s="1"/>
      <c r="AB2805" s="10"/>
      <c r="AC2805" s="3"/>
      <c r="AD2805" s="3"/>
      <c r="AE2805" s="3"/>
      <c r="AF2805" s="10"/>
      <c r="AG2805" s="1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86"/>
      <c r="W2806" s="10"/>
      <c r="X2806" s="10"/>
      <c r="Y2806" s="31"/>
      <c r="Z2806" s="3"/>
      <c r="AA2806" s="1"/>
      <c r="AB2806" s="10"/>
      <c r="AC2806" s="3"/>
      <c r="AD2806" s="3"/>
      <c r="AE2806" s="3"/>
      <c r="AF2806" s="10"/>
      <c r="AG2806" s="1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86"/>
      <c r="W2807" s="10"/>
      <c r="X2807" s="10"/>
      <c r="Y2807" s="31"/>
      <c r="Z2807" s="3"/>
      <c r="AA2807" s="1"/>
      <c r="AB2807" s="10"/>
      <c r="AC2807" s="3"/>
      <c r="AD2807" s="3"/>
      <c r="AE2807" s="3"/>
      <c r="AF2807" s="10"/>
      <c r="AG2807" s="1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86"/>
      <c r="W2808" s="10"/>
      <c r="X2808" s="10"/>
      <c r="Y2808" s="31"/>
      <c r="Z2808" s="3"/>
      <c r="AA2808" s="1"/>
      <c r="AB2808" s="10"/>
      <c r="AC2808" s="3"/>
      <c r="AD2808" s="3"/>
      <c r="AE2808" s="3"/>
      <c r="AF2808" s="10"/>
      <c r="AG2808" s="1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86"/>
      <c r="W2809" s="10"/>
      <c r="X2809" s="10"/>
      <c r="Y2809" s="31"/>
      <c r="Z2809" s="3"/>
      <c r="AA2809" s="1"/>
      <c r="AB2809" s="10"/>
      <c r="AC2809" s="3"/>
      <c r="AD2809" s="3"/>
      <c r="AE2809" s="3"/>
      <c r="AF2809" s="10"/>
      <c r="AG2809" s="1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86"/>
      <c r="W2810" s="10"/>
      <c r="X2810" s="10"/>
      <c r="Y2810" s="31"/>
      <c r="Z2810" s="3"/>
      <c r="AA2810" s="1"/>
      <c r="AB2810" s="10"/>
      <c r="AC2810" s="3"/>
      <c r="AD2810" s="3"/>
      <c r="AE2810" s="3"/>
      <c r="AF2810" s="10"/>
      <c r="AG2810" s="1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86"/>
      <c r="W2811" s="10"/>
      <c r="X2811" s="10"/>
      <c r="Y2811" s="31"/>
      <c r="Z2811" s="3"/>
      <c r="AA2811" s="1"/>
      <c r="AB2811" s="10"/>
      <c r="AC2811" s="3"/>
      <c r="AD2811" s="3"/>
      <c r="AE2811" s="3"/>
      <c r="AF2811" s="10"/>
      <c r="AG2811" s="1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86"/>
      <c r="W2812" s="10"/>
      <c r="X2812" s="10"/>
      <c r="Y2812" s="31"/>
      <c r="Z2812" s="3"/>
      <c r="AA2812" s="1"/>
      <c r="AB2812" s="10"/>
      <c r="AC2812" s="3"/>
      <c r="AD2812" s="3"/>
      <c r="AE2812" s="3"/>
      <c r="AF2812" s="10"/>
      <c r="AG2812" s="1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86"/>
      <c r="W2813" s="10"/>
      <c r="X2813" s="10"/>
      <c r="Y2813" s="31"/>
      <c r="Z2813" s="3"/>
      <c r="AA2813" s="1"/>
      <c r="AB2813" s="10"/>
      <c r="AC2813" s="3"/>
      <c r="AD2813" s="3"/>
      <c r="AE2813" s="3"/>
      <c r="AF2813" s="10"/>
      <c r="AG2813" s="1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86"/>
      <c r="W2814" s="10"/>
      <c r="X2814" s="10"/>
      <c r="Y2814" s="31"/>
      <c r="Z2814" s="3"/>
      <c r="AA2814" s="1"/>
      <c r="AB2814" s="10"/>
      <c r="AC2814" s="3"/>
      <c r="AD2814" s="3"/>
      <c r="AE2814" s="3"/>
      <c r="AF2814" s="10"/>
      <c r="AG2814" s="1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86"/>
      <c r="W2815" s="10"/>
      <c r="X2815" s="10"/>
      <c r="Y2815" s="31"/>
      <c r="Z2815" s="3"/>
      <c r="AA2815" s="1"/>
      <c r="AB2815" s="10"/>
      <c r="AC2815" s="3"/>
      <c r="AD2815" s="3"/>
      <c r="AE2815" s="3"/>
      <c r="AF2815" s="10"/>
      <c r="AG2815" s="1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86"/>
      <c r="W2816" s="10"/>
      <c r="X2816" s="10"/>
      <c r="Y2816" s="31"/>
      <c r="Z2816" s="3"/>
      <c r="AA2816" s="1"/>
      <c r="AB2816" s="10"/>
      <c r="AC2816" s="3"/>
      <c r="AD2816" s="3"/>
      <c r="AE2816" s="3"/>
      <c r="AF2816" s="10"/>
      <c r="AG2816" s="1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86"/>
      <c r="W2817" s="10"/>
      <c r="X2817" s="10"/>
      <c r="Y2817" s="31"/>
      <c r="Z2817" s="3"/>
      <c r="AA2817" s="1"/>
      <c r="AB2817" s="10"/>
      <c r="AC2817" s="3"/>
      <c r="AD2817" s="3"/>
      <c r="AE2817" s="3"/>
      <c r="AF2817" s="10"/>
      <c r="AG2817" s="1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86"/>
      <c r="W2818" s="10"/>
      <c r="X2818" s="10"/>
      <c r="Y2818" s="31"/>
      <c r="Z2818" s="3"/>
      <c r="AA2818" s="1"/>
      <c r="AB2818" s="10"/>
      <c r="AC2818" s="3"/>
      <c r="AD2818" s="3"/>
      <c r="AE2818" s="3"/>
      <c r="AF2818" s="10"/>
      <c r="AG2818" s="1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86"/>
      <c r="W2819" s="10"/>
      <c r="X2819" s="10"/>
      <c r="Y2819" s="31"/>
      <c r="Z2819" s="3"/>
      <c r="AA2819" s="1"/>
      <c r="AB2819" s="10"/>
      <c r="AC2819" s="3"/>
      <c r="AD2819" s="3"/>
      <c r="AE2819" s="3"/>
      <c r="AF2819" s="10"/>
      <c r="AG2819" s="1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86"/>
      <c r="W2820" s="10"/>
      <c r="X2820" s="10"/>
      <c r="Y2820" s="31"/>
      <c r="Z2820" s="3"/>
      <c r="AA2820" s="1"/>
      <c r="AB2820" s="10"/>
      <c r="AC2820" s="3"/>
      <c r="AD2820" s="3"/>
      <c r="AE2820" s="3"/>
      <c r="AF2820" s="10"/>
      <c r="AG2820" s="1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86"/>
      <c r="W2821" s="10"/>
      <c r="X2821" s="10"/>
      <c r="Y2821" s="31"/>
      <c r="Z2821" s="3"/>
      <c r="AA2821" s="1"/>
      <c r="AB2821" s="10"/>
      <c r="AC2821" s="3"/>
      <c r="AD2821" s="3"/>
      <c r="AE2821" s="3"/>
      <c r="AF2821" s="10"/>
      <c r="AG2821" s="1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86"/>
      <c r="W2822" s="10"/>
      <c r="X2822" s="10"/>
      <c r="Y2822" s="31"/>
      <c r="Z2822" s="3"/>
      <c r="AA2822" s="1"/>
      <c r="AB2822" s="10"/>
      <c r="AC2822" s="3"/>
      <c r="AD2822" s="3"/>
      <c r="AE2822" s="3"/>
      <c r="AF2822" s="10"/>
      <c r="AG2822" s="1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86"/>
      <c r="W2823" s="10"/>
      <c r="X2823" s="10"/>
      <c r="Y2823" s="31"/>
      <c r="Z2823" s="3"/>
      <c r="AA2823" s="1"/>
      <c r="AB2823" s="10"/>
      <c r="AC2823" s="3"/>
      <c r="AD2823" s="3"/>
      <c r="AE2823" s="3"/>
      <c r="AF2823" s="10"/>
      <c r="AG2823" s="1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86"/>
      <c r="W2824" s="10"/>
      <c r="X2824" s="10"/>
      <c r="Y2824" s="31"/>
      <c r="Z2824" s="3"/>
      <c r="AA2824" s="1"/>
      <c r="AB2824" s="10"/>
      <c r="AC2824" s="3"/>
      <c r="AD2824" s="3"/>
      <c r="AE2824" s="3"/>
      <c r="AF2824" s="10"/>
      <c r="AG2824" s="1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86"/>
      <c r="W2825" s="10"/>
      <c r="X2825" s="10"/>
      <c r="Y2825" s="31"/>
      <c r="Z2825" s="3"/>
      <c r="AA2825" s="1"/>
      <c r="AB2825" s="10"/>
      <c r="AC2825" s="3"/>
      <c r="AD2825" s="3"/>
      <c r="AE2825" s="3"/>
      <c r="AF2825" s="10"/>
      <c r="AG2825" s="1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86"/>
      <c r="W2826" s="10"/>
      <c r="X2826" s="10"/>
      <c r="Y2826" s="31"/>
      <c r="Z2826" s="3"/>
      <c r="AA2826" s="1"/>
      <c r="AB2826" s="10"/>
      <c r="AC2826" s="3"/>
      <c r="AD2826" s="3"/>
      <c r="AE2826" s="3"/>
      <c r="AF2826" s="10"/>
      <c r="AG2826" s="1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86"/>
      <c r="W2827" s="10"/>
      <c r="X2827" s="10"/>
      <c r="Y2827" s="31"/>
      <c r="Z2827" s="3"/>
      <c r="AA2827" s="1"/>
      <c r="AB2827" s="10"/>
      <c r="AC2827" s="3"/>
      <c r="AD2827" s="3"/>
      <c r="AE2827" s="3"/>
      <c r="AF2827" s="10"/>
      <c r="AG2827" s="1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86"/>
      <c r="W2828" s="10"/>
      <c r="X2828" s="10"/>
      <c r="Y2828" s="31"/>
      <c r="Z2828" s="3"/>
      <c r="AA2828" s="1"/>
      <c r="AB2828" s="10"/>
      <c r="AC2828" s="3"/>
      <c r="AD2828" s="3"/>
      <c r="AE2828" s="3"/>
      <c r="AF2828" s="10"/>
      <c r="AG2828" s="1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86"/>
      <c r="W2829" s="10"/>
      <c r="X2829" s="10"/>
      <c r="Y2829" s="31"/>
      <c r="Z2829" s="3"/>
      <c r="AA2829" s="1"/>
      <c r="AB2829" s="10"/>
      <c r="AC2829" s="3"/>
      <c r="AD2829" s="3"/>
      <c r="AE2829" s="3"/>
      <c r="AF2829" s="10"/>
      <c r="AG2829" s="1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86"/>
      <c r="W2830" s="10"/>
      <c r="X2830" s="10"/>
      <c r="Y2830" s="31"/>
      <c r="Z2830" s="3"/>
      <c r="AA2830" s="1"/>
      <c r="AB2830" s="10"/>
      <c r="AC2830" s="3"/>
      <c r="AD2830" s="3"/>
      <c r="AE2830" s="3"/>
      <c r="AF2830" s="10"/>
      <c r="AG2830" s="1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86"/>
      <c r="W2831" s="10"/>
      <c r="X2831" s="10"/>
      <c r="Y2831" s="31"/>
      <c r="Z2831" s="3"/>
      <c r="AA2831" s="1"/>
      <c r="AB2831" s="10"/>
      <c r="AC2831" s="3"/>
      <c r="AD2831" s="3"/>
      <c r="AE2831" s="3"/>
      <c r="AF2831" s="10"/>
      <c r="AG2831" s="1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86"/>
      <c r="W2832" s="10"/>
      <c r="X2832" s="10"/>
      <c r="Y2832" s="31"/>
      <c r="Z2832" s="3"/>
      <c r="AA2832" s="1"/>
      <c r="AB2832" s="10"/>
      <c r="AC2832" s="3"/>
      <c r="AD2832" s="3"/>
      <c r="AE2832" s="3"/>
      <c r="AF2832" s="10"/>
      <c r="AG2832" s="1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86"/>
      <c r="W2833" s="10"/>
      <c r="X2833" s="10"/>
      <c r="Y2833" s="31"/>
      <c r="Z2833" s="3"/>
      <c r="AA2833" s="1"/>
      <c r="AB2833" s="10"/>
      <c r="AC2833" s="3"/>
      <c r="AD2833" s="3"/>
      <c r="AE2833" s="3"/>
      <c r="AF2833" s="10"/>
      <c r="AG2833" s="1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86"/>
      <c r="W2834" s="10"/>
      <c r="X2834" s="10"/>
      <c r="Y2834" s="31"/>
      <c r="Z2834" s="3"/>
      <c r="AA2834" s="1"/>
      <c r="AB2834" s="10"/>
      <c r="AC2834" s="3"/>
      <c r="AD2834" s="3"/>
      <c r="AE2834" s="3"/>
      <c r="AF2834" s="10"/>
      <c r="AG2834" s="1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86"/>
      <c r="W2835" s="10"/>
      <c r="X2835" s="10"/>
      <c r="Y2835" s="31"/>
      <c r="Z2835" s="3"/>
      <c r="AA2835" s="1"/>
      <c r="AB2835" s="10"/>
      <c r="AC2835" s="3"/>
      <c r="AD2835" s="3"/>
      <c r="AE2835" s="3"/>
      <c r="AF2835" s="10"/>
      <c r="AG2835" s="1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86"/>
      <c r="W2836" s="10"/>
      <c r="X2836" s="10"/>
      <c r="Y2836" s="31"/>
      <c r="Z2836" s="3"/>
      <c r="AA2836" s="1"/>
      <c r="AB2836" s="10"/>
      <c r="AC2836" s="3"/>
      <c r="AD2836" s="3"/>
      <c r="AE2836" s="3"/>
      <c r="AF2836" s="10"/>
      <c r="AG2836" s="1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86"/>
      <c r="W2837" s="10"/>
      <c r="X2837" s="10"/>
      <c r="Y2837" s="31"/>
      <c r="Z2837" s="3"/>
      <c r="AA2837" s="1"/>
      <c r="AB2837" s="10"/>
      <c r="AC2837" s="3"/>
      <c r="AD2837" s="3"/>
      <c r="AE2837" s="3"/>
      <c r="AF2837" s="10"/>
      <c r="AG2837" s="1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86"/>
      <c r="W2838" s="10"/>
      <c r="X2838" s="10"/>
      <c r="Y2838" s="31"/>
      <c r="Z2838" s="3"/>
      <c r="AA2838" s="1"/>
      <c r="AB2838" s="10"/>
      <c r="AC2838" s="3"/>
      <c r="AD2838" s="3"/>
      <c r="AE2838" s="3"/>
      <c r="AF2838" s="10"/>
      <c r="AG2838" s="1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86"/>
      <c r="W2839" s="10"/>
      <c r="X2839" s="10"/>
      <c r="Y2839" s="31"/>
      <c r="Z2839" s="3"/>
      <c r="AA2839" s="1"/>
      <c r="AB2839" s="10"/>
      <c r="AC2839" s="3"/>
      <c r="AD2839" s="3"/>
      <c r="AE2839" s="3"/>
      <c r="AF2839" s="10"/>
      <c r="AG2839" s="1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86"/>
      <c r="W2840" s="10"/>
      <c r="X2840" s="10"/>
      <c r="Y2840" s="31"/>
      <c r="Z2840" s="3"/>
      <c r="AA2840" s="1"/>
      <c r="AB2840" s="10"/>
      <c r="AC2840" s="3"/>
      <c r="AD2840" s="3"/>
      <c r="AE2840" s="3"/>
      <c r="AF2840" s="10"/>
      <c r="AG2840" s="1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86"/>
      <c r="W2841" s="10"/>
      <c r="X2841" s="10"/>
      <c r="Y2841" s="31"/>
      <c r="Z2841" s="3"/>
      <c r="AA2841" s="1"/>
      <c r="AB2841" s="10"/>
      <c r="AC2841" s="3"/>
      <c r="AD2841" s="3"/>
      <c r="AE2841" s="3"/>
      <c r="AF2841" s="10"/>
      <c r="AG2841" s="1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86"/>
      <c r="W2842" s="10"/>
      <c r="X2842" s="10"/>
      <c r="Y2842" s="31"/>
      <c r="Z2842" s="3"/>
      <c r="AA2842" s="1"/>
      <c r="AB2842" s="10"/>
      <c r="AC2842" s="3"/>
      <c r="AD2842" s="3"/>
      <c r="AE2842" s="3"/>
      <c r="AF2842" s="10"/>
      <c r="AG2842" s="1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86"/>
      <c r="W2843" s="10"/>
      <c r="X2843" s="10"/>
      <c r="Y2843" s="31"/>
      <c r="Z2843" s="3"/>
      <c r="AA2843" s="1"/>
      <c r="AB2843" s="10"/>
      <c r="AC2843" s="3"/>
      <c r="AD2843" s="3"/>
      <c r="AE2843" s="3"/>
      <c r="AF2843" s="10"/>
      <c r="AG2843" s="1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86"/>
      <c r="W2844" s="10"/>
      <c r="X2844" s="10"/>
      <c r="Y2844" s="31"/>
      <c r="Z2844" s="3"/>
      <c r="AA2844" s="1"/>
      <c r="AB2844" s="10"/>
      <c r="AC2844" s="3"/>
      <c r="AD2844" s="3"/>
      <c r="AE2844" s="3"/>
      <c r="AF2844" s="10"/>
      <c r="AG2844" s="1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86"/>
      <c r="W2845" s="10"/>
      <c r="X2845" s="10"/>
      <c r="Y2845" s="31"/>
      <c r="Z2845" s="3"/>
      <c r="AA2845" s="1"/>
      <c r="AB2845" s="10"/>
      <c r="AC2845" s="3"/>
      <c r="AD2845" s="3"/>
      <c r="AE2845" s="3"/>
      <c r="AF2845" s="10"/>
      <c r="AG2845" s="1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86"/>
      <c r="W2846" s="10"/>
      <c r="X2846" s="10"/>
      <c r="Y2846" s="31"/>
      <c r="Z2846" s="3"/>
      <c r="AA2846" s="1"/>
      <c r="AB2846" s="10"/>
      <c r="AC2846" s="3"/>
      <c r="AD2846" s="3"/>
      <c r="AE2846" s="3"/>
      <c r="AF2846" s="10"/>
      <c r="AG2846" s="1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86"/>
      <c r="W2847" s="10"/>
      <c r="X2847" s="10"/>
      <c r="Y2847" s="31"/>
      <c r="Z2847" s="3"/>
      <c r="AA2847" s="1"/>
      <c r="AB2847" s="10"/>
      <c r="AC2847" s="3"/>
      <c r="AD2847" s="3"/>
      <c r="AE2847" s="3"/>
      <c r="AF2847" s="10"/>
      <c r="AG2847" s="1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86"/>
      <c r="W2848" s="10"/>
      <c r="X2848" s="10"/>
      <c r="Y2848" s="31"/>
      <c r="Z2848" s="3"/>
      <c r="AA2848" s="1"/>
      <c r="AB2848" s="10"/>
      <c r="AC2848" s="3"/>
      <c r="AD2848" s="3"/>
      <c r="AE2848" s="3"/>
      <c r="AF2848" s="10"/>
      <c r="AG2848" s="1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86"/>
      <c r="W2849" s="10"/>
      <c r="X2849" s="10"/>
      <c r="Y2849" s="31"/>
      <c r="Z2849" s="3"/>
      <c r="AA2849" s="1"/>
      <c r="AB2849" s="10"/>
      <c r="AC2849" s="3"/>
      <c r="AD2849" s="3"/>
      <c r="AE2849" s="3"/>
      <c r="AF2849" s="10"/>
      <c r="AG2849" s="1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86"/>
      <c r="W2850" s="10"/>
      <c r="X2850" s="10"/>
      <c r="Y2850" s="31"/>
      <c r="Z2850" s="3"/>
      <c r="AA2850" s="1"/>
      <c r="AB2850" s="10"/>
      <c r="AC2850" s="3"/>
      <c r="AD2850" s="3"/>
      <c r="AE2850" s="3"/>
      <c r="AF2850" s="10"/>
      <c r="AG2850" s="1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86"/>
      <c r="W2851" s="10"/>
      <c r="X2851" s="10"/>
      <c r="Y2851" s="31"/>
      <c r="Z2851" s="3"/>
      <c r="AA2851" s="1"/>
      <c r="AB2851" s="10"/>
      <c r="AC2851" s="3"/>
      <c r="AD2851" s="3"/>
      <c r="AE2851" s="3"/>
      <c r="AF2851" s="10"/>
      <c r="AG2851" s="1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86"/>
      <c r="W2852" s="10"/>
      <c r="X2852" s="10"/>
      <c r="Y2852" s="31"/>
      <c r="Z2852" s="3"/>
      <c r="AA2852" s="1"/>
      <c r="AB2852" s="10"/>
      <c r="AC2852" s="3"/>
      <c r="AD2852" s="3"/>
      <c r="AE2852" s="3"/>
      <c r="AF2852" s="10"/>
      <c r="AG2852" s="1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86"/>
      <c r="W2853" s="10"/>
      <c r="X2853" s="10"/>
      <c r="Y2853" s="31"/>
      <c r="Z2853" s="3"/>
      <c r="AA2853" s="1"/>
      <c r="AB2853" s="10"/>
      <c r="AC2853" s="3"/>
      <c r="AD2853" s="3"/>
      <c r="AE2853" s="3"/>
      <c r="AF2853" s="10"/>
      <c r="AG2853" s="1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86"/>
      <c r="W2854" s="10"/>
      <c r="X2854" s="10"/>
      <c r="Y2854" s="31"/>
      <c r="Z2854" s="3"/>
      <c r="AA2854" s="1"/>
      <c r="AB2854" s="10"/>
      <c r="AC2854" s="3"/>
      <c r="AD2854" s="3"/>
      <c r="AE2854" s="3"/>
      <c r="AF2854" s="10"/>
      <c r="AG2854" s="1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86"/>
      <c r="W2855" s="10"/>
      <c r="X2855" s="10"/>
      <c r="Y2855" s="31"/>
      <c r="Z2855" s="3"/>
      <c r="AA2855" s="1"/>
      <c r="AB2855" s="10"/>
      <c r="AC2855" s="3"/>
      <c r="AD2855" s="3"/>
      <c r="AE2855" s="3"/>
      <c r="AF2855" s="10"/>
      <c r="AG2855" s="1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86"/>
      <c r="W2856" s="10"/>
      <c r="X2856" s="10"/>
      <c r="Y2856" s="31"/>
      <c r="Z2856" s="3"/>
      <c r="AA2856" s="1"/>
      <c r="AB2856" s="10"/>
      <c r="AC2856" s="3"/>
      <c r="AD2856" s="3"/>
      <c r="AE2856" s="3"/>
      <c r="AF2856" s="10"/>
      <c r="AG2856" s="1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86"/>
      <c r="W2857" s="10"/>
      <c r="X2857" s="10"/>
      <c r="Y2857" s="31"/>
      <c r="Z2857" s="3"/>
      <c r="AA2857" s="1"/>
      <c r="AB2857" s="10"/>
      <c r="AC2857" s="3"/>
      <c r="AD2857" s="3"/>
      <c r="AE2857" s="3"/>
      <c r="AF2857" s="10"/>
      <c r="AG2857" s="1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86"/>
      <c r="W2858" s="10"/>
      <c r="X2858" s="10"/>
      <c r="Y2858" s="31"/>
      <c r="Z2858" s="3"/>
      <c r="AA2858" s="1"/>
      <c r="AB2858" s="10"/>
      <c r="AC2858" s="3"/>
      <c r="AD2858" s="3"/>
      <c r="AE2858" s="3"/>
      <c r="AF2858" s="10"/>
      <c r="AG2858" s="1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86"/>
      <c r="W2859" s="10"/>
      <c r="X2859" s="10"/>
      <c r="Y2859" s="31"/>
      <c r="Z2859" s="3"/>
      <c r="AA2859" s="1"/>
      <c r="AB2859" s="10"/>
      <c r="AC2859" s="3"/>
      <c r="AD2859" s="3"/>
      <c r="AE2859" s="3"/>
      <c r="AF2859" s="10"/>
      <c r="AG2859" s="1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86"/>
      <c r="W2860" s="10"/>
      <c r="X2860" s="10"/>
      <c r="Y2860" s="31"/>
      <c r="Z2860" s="3"/>
      <c r="AA2860" s="1"/>
      <c r="AB2860" s="10"/>
      <c r="AC2860" s="3"/>
      <c r="AD2860" s="3"/>
      <c r="AE2860" s="3"/>
      <c r="AF2860" s="10"/>
      <c r="AG2860" s="1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86"/>
      <c r="W2861" s="10"/>
      <c r="X2861" s="10"/>
      <c r="Y2861" s="31"/>
      <c r="Z2861" s="3"/>
      <c r="AA2861" s="1"/>
      <c r="AB2861" s="10"/>
      <c r="AC2861" s="3"/>
      <c r="AD2861" s="3"/>
      <c r="AE2861" s="3"/>
      <c r="AF2861" s="10"/>
      <c r="AG2861" s="1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86"/>
      <c r="W2862" s="10"/>
      <c r="X2862" s="10"/>
      <c r="Y2862" s="31"/>
      <c r="Z2862" s="3"/>
      <c r="AA2862" s="1"/>
      <c r="AB2862" s="10"/>
      <c r="AC2862" s="3"/>
      <c r="AD2862" s="3"/>
      <c r="AE2862" s="3"/>
      <c r="AF2862" s="10"/>
      <c r="AG2862" s="1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86"/>
      <c r="W2863" s="10"/>
      <c r="X2863" s="10"/>
      <c r="Y2863" s="31"/>
      <c r="Z2863" s="3"/>
      <c r="AA2863" s="1"/>
      <c r="AB2863" s="10"/>
      <c r="AC2863" s="3"/>
      <c r="AD2863" s="3"/>
      <c r="AE2863" s="3"/>
      <c r="AF2863" s="10"/>
      <c r="AG2863" s="1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86"/>
      <c r="W2864" s="10"/>
      <c r="X2864" s="10"/>
      <c r="Y2864" s="31"/>
      <c r="Z2864" s="3"/>
      <c r="AA2864" s="1"/>
      <c r="AB2864" s="10"/>
      <c r="AC2864" s="3"/>
      <c r="AD2864" s="3"/>
      <c r="AE2864" s="3"/>
      <c r="AF2864" s="10"/>
      <c r="AG2864" s="1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86"/>
      <c r="W2865" s="10"/>
      <c r="X2865" s="10"/>
      <c r="Y2865" s="31"/>
      <c r="Z2865" s="3"/>
      <c r="AA2865" s="1"/>
      <c r="AB2865" s="10"/>
      <c r="AC2865" s="3"/>
      <c r="AD2865" s="3"/>
      <c r="AE2865" s="3"/>
      <c r="AF2865" s="10"/>
      <c r="AG2865" s="1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86"/>
      <c r="W2866" s="10"/>
      <c r="X2866" s="10"/>
      <c r="Y2866" s="31"/>
      <c r="Z2866" s="3"/>
      <c r="AA2866" s="1"/>
      <c r="AB2866" s="10"/>
      <c r="AC2866" s="3"/>
      <c r="AD2866" s="3"/>
      <c r="AE2866" s="3"/>
      <c r="AF2866" s="10"/>
      <c r="AG2866" s="1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86"/>
      <c r="W2867" s="10"/>
      <c r="X2867" s="10"/>
      <c r="Y2867" s="31"/>
      <c r="Z2867" s="3"/>
      <c r="AA2867" s="1"/>
      <c r="AB2867" s="10"/>
      <c r="AC2867" s="3"/>
      <c r="AD2867" s="3"/>
      <c r="AE2867" s="3"/>
      <c r="AF2867" s="10"/>
      <c r="AG2867" s="1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86"/>
      <c r="W2868" s="10"/>
      <c r="X2868" s="10"/>
      <c r="Y2868" s="31"/>
      <c r="Z2868" s="3"/>
      <c r="AA2868" s="1"/>
      <c r="AB2868" s="10"/>
      <c r="AC2868" s="3"/>
      <c r="AD2868" s="3"/>
      <c r="AE2868" s="3"/>
      <c r="AF2868" s="10"/>
      <c r="AG2868" s="1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86"/>
      <c r="W2869" s="10"/>
      <c r="X2869" s="10"/>
      <c r="Y2869" s="31"/>
      <c r="Z2869" s="3"/>
      <c r="AA2869" s="1"/>
      <c r="AB2869" s="10"/>
      <c r="AC2869" s="3"/>
      <c r="AD2869" s="3"/>
      <c r="AE2869" s="3"/>
      <c r="AF2869" s="10"/>
      <c r="AG2869" s="1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86"/>
      <c r="W2870" s="10"/>
      <c r="X2870" s="10"/>
      <c r="Y2870" s="31"/>
      <c r="Z2870" s="3"/>
      <c r="AA2870" s="1"/>
      <c r="AB2870" s="10"/>
      <c r="AC2870" s="3"/>
      <c r="AD2870" s="3"/>
      <c r="AE2870" s="3"/>
      <c r="AF2870" s="10"/>
      <c r="AG2870" s="1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86"/>
      <c r="W2871" s="10"/>
      <c r="X2871" s="10"/>
      <c r="Y2871" s="31"/>
      <c r="Z2871" s="3"/>
      <c r="AA2871" s="1"/>
      <c r="AB2871" s="10"/>
      <c r="AC2871" s="3"/>
      <c r="AD2871" s="3"/>
      <c r="AE2871" s="3"/>
      <c r="AF2871" s="10"/>
      <c r="AG2871" s="1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86"/>
      <c r="W2872" s="10"/>
      <c r="X2872" s="10"/>
      <c r="Y2872" s="31"/>
      <c r="Z2872" s="3"/>
      <c r="AA2872" s="1"/>
      <c r="AB2872" s="10"/>
      <c r="AC2872" s="3"/>
      <c r="AD2872" s="3"/>
      <c r="AE2872" s="3"/>
      <c r="AF2872" s="10"/>
      <c r="AG2872" s="1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86"/>
      <c r="W2873" s="10"/>
      <c r="X2873" s="10"/>
      <c r="Y2873" s="31"/>
      <c r="Z2873" s="3"/>
      <c r="AA2873" s="1"/>
      <c r="AB2873" s="10"/>
      <c r="AC2873" s="3"/>
      <c r="AD2873" s="3"/>
      <c r="AE2873" s="3"/>
      <c r="AF2873" s="10"/>
      <c r="AG2873" s="1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86"/>
      <c r="W2874" s="10"/>
      <c r="X2874" s="10"/>
      <c r="Y2874" s="31"/>
      <c r="Z2874" s="3"/>
      <c r="AA2874" s="1"/>
      <c r="AB2874" s="10"/>
      <c r="AC2874" s="3"/>
      <c r="AD2874" s="3"/>
      <c r="AE2874" s="3"/>
      <c r="AF2874" s="10"/>
      <c r="AG2874" s="1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86"/>
      <c r="W2875" s="10"/>
      <c r="X2875" s="10"/>
      <c r="Y2875" s="31"/>
      <c r="Z2875" s="3"/>
      <c r="AA2875" s="1"/>
      <c r="AB2875" s="10"/>
      <c r="AC2875" s="3"/>
      <c r="AD2875" s="3"/>
      <c r="AE2875" s="3"/>
      <c r="AF2875" s="10"/>
      <c r="AG2875" s="1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86"/>
      <c r="W2876" s="10"/>
      <c r="X2876" s="10"/>
      <c r="Y2876" s="31"/>
      <c r="Z2876" s="3"/>
      <c r="AA2876" s="1"/>
      <c r="AB2876" s="10"/>
      <c r="AC2876" s="3"/>
      <c r="AD2876" s="3"/>
      <c r="AE2876" s="3"/>
      <c r="AF2876" s="10"/>
      <c r="AG2876" s="1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86"/>
      <c r="W2877" s="10"/>
      <c r="X2877" s="10"/>
      <c r="Y2877" s="31"/>
      <c r="Z2877" s="3"/>
      <c r="AA2877" s="1"/>
      <c r="AB2877" s="10"/>
      <c r="AC2877" s="3"/>
      <c r="AD2877" s="3"/>
      <c r="AE2877" s="3"/>
      <c r="AF2877" s="10"/>
      <c r="AG2877" s="1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86"/>
      <c r="W2878" s="10"/>
      <c r="X2878" s="10"/>
      <c r="Y2878" s="31"/>
      <c r="Z2878" s="3"/>
      <c r="AA2878" s="1"/>
      <c r="AB2878" s="10"/>
      <c r="AC2878" s="3"/>
      <c r="AD2878" s="3"/>
      <c r="AE2878" s="3"/>
      <c r="AF2878" s="10"/>
      <c r="AG2878" s="1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86"/>
      <c r="W2879" s="10"/>
      <c r="X2879" s="10"/>
      <c r="Y2879" s="31"/>
      <c r="Z2879" s="3"/>
      <c r="AA2879" s="1"/>
      <c r="AB2879" s="10"/>
      <c r="AC2879" s="3"/>
      <c r="AD2879" s="3"/>
      <c r="AE2879" s="3"/>
      <c r="AF2879" s="10"/>
      <c r="AG2879" s="1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86"/>
      <c r="W2880" s="10"/>
      <c r="X2880" s="10"/>
      <c r="Y2880" s="31"/>
      <c r="Z2880" s="3"/>
      <c r="AA2880" s="1"/>
      <c r="AB2880" s="10"/>
      <c r="AC2880" s="3"/>
      <c r="AD2880" s="3"/>
      <c r="AE2880" s="3"/>
      <c r="AF2880" s="10"/>
      <c r="AG2880" s="1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86"/>
      <c r="W2881" s="10"/>
      <c r="X2881" s="10"/>
      <c r="Y2881" s="31"/>
      <c r="Z2881" s="3"/>
      <c r="AA2881" s="1"/>
      <c r="AB2881" s="10"/>
      <c r="AC2881" s="3"/>
      <c r="AD2881" s="3"/>
      <c r="AE2881" s="3"/>
      <c r="AF2881" s="10"/>
      <c r="AG2881" s="1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86"/>
      <c r="W2882" s="10"/>
      <c r="X2882" s="10"/>
      <c r="Y2882" s="31"/>
      <c r="Z2882" s="3"/>
      <c r="AA2882" s="1"/>
      <c r="AB2882" s="10"/>
      <c r="AC2882" s="3"/>
      <c r="AD2882" s="3"/>
      <c r="AE2882" s="3"/>
      <c r="AF2882" s="10"/>
      <c r="AG2882" s="1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86"/>
      <c r="W2883" s="10"/>
      <c r="X2883" s="10"/>
      <c r="Y2883" s="31"/>
      <c r="Z2883" s="3"/>
      <c r="AA2883" s="1"/>
      <c r="AB2883" s="10"/>
      <c r="AC2883" s="3"/>
      <c r="AD2883" s="3"/>
      <c r="AE2883" s="3"/>
      <c r="AF2883" s="10"/>
      <c r="AG2883" s="1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86"/>
      <c r="W2884" s="10"/>
      <c r="X2884" s="10"/>
      <c r="Y2884" s="31"/>
      <c r="Z2884" s="3"/>
      <c r="AA2884" s="1"/>
      <c r="AB2884" s="10"/>
      <c r="AC2884" s="3"/>
      <c r="AD2884" s="3"/>
      <c r="AE2884" s="3"/>
      <c r="AF2884" s="10"/>
      <c r="AG2884" s="1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86"/>
      <c r="W2885" s="10"/>
      <c r="X2885" s="10"/>
      <c r="Y2885" s="31"/>
      <c r="Z2885" s="3"/>
      <c r="AA2885" s="1"/>
      <c r="AB2885" s="10"/>
      <c r="AC2885" s="3"/>
      <c r="AD2885" s="3"/>
      <c r="AE2885" s="3"/>
      <c r="AF2885" s="10"/>
      <c r="AG2885" s="1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86"/>
      <c r="W2886" s="10"/>
      <c r="X2886" s="10"/>
      <c r="Y2886" s="31"/>
      <c r="Z2886" s="3"/>
      <c r="AA2886" s="1"/>
      <c r="AB2886" s="10"/>
      <c r="AC2886" s="3"/>
      <c r="AD2886" s="3"/>
      <c r="AE2886" s="3"/>
      <c r="AF2886" s="10"/>
      <c r="AG2886" s="1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86"/>
      <c r="W2887" s="10"/>
      <c r="X2887" s="10"/>
      <c r="Y2887" s="31"/>
      <c r="Z2887" s="3"/>
      <c r="AA2887" s="1"/>
      <c r="AB2887" s="10"/>
      <c r="AC2887" s="3"/>
      <c r="AD2887" s="3"/>
      <c r="AE2887" s="3"/>
      <c r="AF2887" s="10"/>
      <c r="AG2887" s="1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86"/>
      <c r="W2888" s="10"/>
      <c r="X2888" s="10"/>
      <c r="Y2888" s="31"/>
      <c r="Z2888" s="3"/>
      <c r="AA2888" s="1"/>
      <c r="AB2888" s="10"/>
      <c r="AC2888" s="3"/>
      <c r="AD2888" s="3"/>
      <c r="AE2888" s="3"/>
      <c r="AF2888" s="10"/>
      <c r="AG2888" s="1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86"/>
      <c r="W2889" s="10"/>
      <c r="X2889" s="10"/>
      <c r="Y2889" s="31"/>
      <c r="Z2889" s="3"/>
      <c r="AA2889" s="1"/>
      <c r="AB2889" s="10"/>
      <c r="AC2889" s="3"/>
      <c r="AD2889" s="3"/>
      <c r="AE2889" s="3"/>
      <c r="AF2889" s="10"/>
      <c r="AG2889" s="1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86"/>
      <c r="W2890" s="10"/>
      <c r="X2890" s="10"/>
      <c r="Y2890" s="31"/>
      <c r="Z2890" s="3"/>
      <c r="AA2890" s="1"/>
      <c r="AB2890" s="10"/>
      <c r="AC2890" s="3"/>
      <c r="AD2890" s="3"/>
      <c r="AE2890" s="3"/>
      <c r="AF2890" s="10"/>
      <c r="AG2890" s="1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86"/>
      <c r="W2891" s="10"/>
      <c r="X2891" s="10"/>
      <c r="Y2891" s="31"/>
      <c r="Z2891" s="3"/>
      <c r="AA2891" s="1"/>
      <c r="AB2891" s="10"/>
      <c r="AC2891" s="3"/>
      <c r="AD2891" s="3"/>
      <c r="AE2891" s="3"/>
      <c r="AF2891" s="10"/>
      <c r="AG2891" s="1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86"/>
      <c r="W2892" s="10"/>
      <c r="X2892" s="10"/>
      <c r="Y2892" s="31"/>
      <c r="Z2892" s="3"/>
      <c r="AA2892" s="1"/>
      <c r="AB2892" s="10"/>
      <c r="AC2892" s="3"/>
      <c r="AD2892" s="3"/>
      <c r="AE2892" s="3"/>
      <c r="AF2892" s="10"/>
      <c r="AG2892" s="1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86"/>
      <c r="W2893" s="10"/>
      <c r="X2893" s="10"/>
      <c r="Y2893" s="31"/>
      <c r="Z2893" s="3"/>
      <c r="AA2893" s="1"/>
      <c r="AB2893" s="10"/>
      <c r="AC2893" s="3"/>
      <c r="AD2893" s="3"/>
      <c r="AE2893" s="3"/>
      <c r="AF2893" s="10"/>
      <c r="AG2893" s="1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86"/>
      <c r="W2894" s="10"/>
      <c r="X2894" s="10"/>
      <c r="Y2894" s="31"/>
      <c r="Z2894" s="3"/>
      <c r="AA2894" s="1"/>
      <c r="AB2894" s="10"/>
      <c r="AC2894" s="3"/>
      <c r="AD2894" s="3"/>
      <c r="AE2894" s="3"/>
      <c r="AF2894" s="10"/>
      <c r="AG2894" s="1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86"/>
      <c r="W2895" s="10"/>
      <c r="X2895" s="10"/>
      <c r="Y2895" s="31"/>
      <c r="Z2895" s="3"/>
      <c r="AA2895" s="1"/>
      <c r="AB2895" s="10"/>
      <c r="AC2895" s="3"/>
      <c r="AD2895" s="3"/>
      <c r="AE2895" s="3"/>
      <c r="AF2895" s="10"/>
      <c r="AG2895" s="1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86"/>
      <c r="W2896" s="10"/>
      <c r="X2896" s="10"/>
      <c r="Y2896" s="31"/>
      <c r="Z2896" s="3"/>
      <c r="AA2896" s="1"/>
      <c r="AB2896" s="10"/>
      <c r="AC2896" s="3"/>
      <c r="AD2896" s="3"/>
      <c r="AE2896" s="3"/>
      <c r="AF2896" s="10"/>
      <c r="AG2896" s="1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86"/>
      <c r="W2897" s="10"/>
      <c r="X2897" s="10"/>
      <c r="Y2897" s="31"/>
      <c r="Z2897" s="3"/>
      <c r="AA2897" s="1"/>
      <c r="AB2897" s="10"/>
      <c r="AC2897" s="3"/>
      <c r="AD2897" s="3"/>
      <c r="AE2897" s="3"/>
      <c r="AF2897" s="10"/>
      <c r="AG2897" s="1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86"/>
      <c r="W2898" s="10"/>
      <c r="X2898" s="10"/>
      <c r="Y2898" s="31"/>
      <c r="Z2898" s="3"/>
      <c r="AA2898" s="1"/>
      <c r="AB2898" s="10"/>
      <c r="AC2898" s="3"/>
      <c r="AD2898" s="3"/>
      <c r="AE2898" s="3"/>
      <c r="AF2898" s="10"/>
      <c r="AG2898" s="1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86"/>
      <c r="W2899" s="10"/>
      <c r="X2899" s="10"/>
      <c r="Y2899" s="31"/>
      <c r="Z2899" s="3"/>
      <c r="AA2899" s="1"/>
      <c r="AB2899" s="10"/>
      <c r="AC2899" s="3"/>
      <c r="AD2899" s="3"/>
      <c r="AE2899" s="3"/>
      <c r="AF2899" s="10"/>
      <c r="AG2899" s="1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86"/>
      <c r="W2900" s="10"/>
      <c r="X2900" s="10"/>
      <c r="Y2900" s="31"/>
      <c r="Z2900" s="3"/>
      <c r="AA2900" s="1"/>
      <c r="AB2900" s="10"/>
      <c r="AC2900" s="3"/>
      <c r="AD2900" s="3"/>
      <c r="AE2900" s="3"/>
      <c r="AF2900" s="10"/>
      <c r="AG2900" s="1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86"/>
      <c r="W2901" s="10"/>
      <c r="X2901" s="10"/>
      <c r="Y2901" s="31"/>
      <c r="Z2901" s="3"/>
      <c r="AA2901" s="1"/>
      <c r="AB2901" s="10"/>
      <c r="AC2901" s="3"/>
      <c r="AD2901" s="3"/>
      <c r="AE2901" s="3"/>
      <c r="AF2901" s="10"/>
      <c r="AG2901" s="1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86"/>
      <c r="W2902" s="10"/>
      <c r="X2902" s="10"/>
      <c r="Y2902" s="31"/>
      <c r="Z2902" s="3"/>
      <c r="AA2902" s="1"/>
      <c r="AB2902" s="10"/>
      <c r="AC2902" s="3"/>
      <c r="AD2902" s="3"/>
      <c r="AE2902" s="3"/>
      <c r="AF2902" s="10"/>
      <c r="AG2902" s="1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86"/>
      <c r="W2903" s="10"/>
      <c r="X2903" s="10"/>
      <c r="Y2903" s="31"/>
      <c r="Z2903" s="3"/>
      <c r="AA2903" s="1"/>
      <c r="AB2903" s="10"/>
      <c r="AC2903" s="3"/>
      <c r="AD2903" s="3"/>
      <c r="AE2903" s="3"/>
      <c r="AF2903" s="10"/>
      <c r="AG2903" s="1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86"/>
      <c r="W2904" s="10"/>
      <c r="X2904" s="10"/>
      <c r="Y2904" s="31"/>
      <c r="Z2904" s="3"/>
      <c r="AA2904" s="1"/>
      <c r="AB2904" s="10"/>
      <c r="AC2904" s="3"/>
      <c r="AD2904" s="3"/>
      <c r="AE2904" s="3"/>
      <c r="AF2904" s="10"/>
      <c r="AG2904" s="1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86"/>
      <c r="W2905" s="10"/>
      <c r="X2905" s="10"/>
      <c r="Y2905" s="31"/>
      <c r="Z2905" s="3"/>
      <c r="AA2905" s="1"/>
      <c r="AB2905" s="10"/>
      <c r="AC2905" s="3"/>
      <c r="AD2905" s="3"/>
      <c r="AE2905" s="3"/>
      <c r="AF2905" s="10"/>
      <c r="AG2905" s="1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86"/>
      <c r="W2906" s="10"/>
      <c r="X2906" s="10"/>
      <c r="Y2906" s="31"/>
      <c r="Z2906" s="3"/>
      <c r="AA2906" s="1"/>
      <c r="AB2906" s="10"/>
      <c r="AC2906" s="3"/>
      <c r="AD2906" s="3"/>
      <c r="AE2906" s="3"/>
      <c r="AF2906" s="10"/>
      <c r="AG2906" s="1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86"/>
      <c r="W2907" s="10"/>
      <c r="X2907" s="10"/>
      <c r="Y2907" s="31"/>
      <c r="Z2907" s="3"/>
      <c r="AA2907" s="1"/>
      <c r="AB2907" s="10"/>
      <c r="AC2907" s="3"/>
      <c r="AD2907" s="3"/>
      <c r="AE2907" s="3"/>
      <c r="AF2907" s="10"/>
      <c r="AG2907" s="1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86"/>
      <c r="W2908" s="10"/>
      <c r="X2908" s="10"/>
      <c r="Y2908" s="31"/>
      <c r="Z2908" s="3"/>
      <c r="AA2908" s="1"/>
      <c r="AB2908" s="10"/>
      <c r="AC2908" s="3"/>
      <c r="AD2908" s="3"/>
      <c r="AE2908" s="3"/>
      <c r="AF2908" s="10"/>
      <c r="AG2908" s="1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86"/>
      <c r="W2909" s="10"/>
      <c r="X2909" s="10"/>
      <c r="Y2909" s="31"/>
      <c r="Z2909" s="3"/>
      <c r="AA2909" s="1"/>
      <c r="AB2909" s="10"/>
      <c r="AC2909" s="3"/>
      <c r="AD2909" s="3"/>
      <c r="AE2909" s="3"/>
      <c r="AF2909" s="10"/>
      <c r="AG2909" s="1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86"/>
      <c r="W2910" s="10"/>
      <c r="X2910" s="10"/>
      <c r="Y2910" s="31"/>
      <c r="Z2910" s="3"/>
      <c r="AA2910" s="1"/>
      <c r="AB2910" s="10"/>
      <c r="AC2910" s="3"/>
      <c r="AD2910" s="3"/>
      <c r="AE2910" s="3"/>
      <c r="AF2910" s="10"/>
      <c r="AG2910" s="1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86"/>
      <c r="W2911" s="10"/>
      <c r="X2911" s="10"/>
      <c r="Y2911" s="31"/>
      <c r="Z2911" s="3"/>
      <c r="AA2911" s="1"/>
      <c r="AB2911" s="10"/>
      <c r="AC2911" s="3"/>
      <c r="AD2911" s="3"/>
      <c r="AE2911" s="3"/>
      <c r="AF2911" s="10"/>
      <c r="AG2911" s="1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86"/>
      <c r="W2912" s="10"/>
      <c r="X2912" s="10"/>
      <c r="Y2912" s="31"/>
      <c r="Z2912" s="3"/>
      <c r="AA2912" s="1"/>
      <c r="AB2912" s="10"/>
      <c r="AC2912" s="3"/>
      <c r="AD2912" s="3"/>
      <c r="AE2912" s="3"/>
      <c r="AF2912" s="10"/>
      <c r="AG2912" s="1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86"/>
      <c r="W2913" s="10"/>
      <c r="X2913" s="10"/>
      <c r="Y2913" s="31"/>
      <c r="Z2913" s="3"/>
      <c r="AA2913" s="1"/>
      <c r="AB2913" s="10"/>
      <c r="AC2913" s="3"/>
      <c r="AD2913" s="3"/>
      <c r="AE2913" s="3"/>
      <c r="AF2913" s="10"/>
      <c r="AG2913" s="1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86"/>
      <c r="W2914" s="10"/>
      <c r="X2914" s="10"/>
      <c r="Y2914" s="31"/>
      <c r="Z2914" s="3"/>
      <c r="AA2914" s="1"/>
      <c r="AB2914" s="10"/>
      <c r="AC2914" s="3"/>
      <c r="AD2914" s="3"/>
      <c r="AE2914" s="3"/>
      <c r="AF2914" s="10"/>
      <c r="AG2914" s="1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86"/>
      <c r="W2915" s="10"/>
      <c r="X2915" s="10"/>
      <c r="Y2915" s="31"/>
      <c r="Z2915" s="3"/>
      <c r="AA2915" s="1"/>
      <c r="AB2915" s="10"/>
      <c r="AC2915" s="3"/>
      <c r="AD2915" s="3"/>
      <c r="AE2915" s="3"/>
      <c r="AF2915" s="10"/>
      <c r="AG2915" s="1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86"/>
      <c r="W2916" s="10"/>
      <c r="X2916" s="10"/>
      <c r="Y2916" s="31"/>
      <c r="Z2916" s="3"/>
      <c r="AA2916" s="1"/>
      <c r="AB2916" s="10"/>
      <c r="AC2916" s="3"/>
      <c r="AD2916" s="3"/>
      <c r="AE2916" s="3"/>
      <c r="AF2916" s="10"/>
      <c r="AG2916" s="1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86"/>
      <c r="W2917" s="10"/>
      <c r="X2917" s="10"/>
      <c r="Y2917" s="31"/>
      <c r="Z2917" s="3"/>
      <c r="AA2917" s="1"/>
      <c r="AB2917" s="10"/>
      <c r="AC2917" s="3"/>
      <c r="AD2917" s="3"/>
      <c r="AE2917" s="3"/>
      <c r="AF2917" s="10"/>
      <c r="AG2917" s="1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86"/>
      <c r="W2918" s="10"/>
      <c r="X2918" s="10"/>
      <c r="Y2918" s="31"/>
      <c r="Z2918" s="3"/>
      <c r="AA2918" s="1"/>
      <c r="AB2918" s="10"/>
      <c r="AC2918" s="3"/>
      <c r="AD2918" s="3"/>
      <c r="AE2918" s="3"/>
      <c r="AF2918" s="10"/>
      <c r="AG2918" s="1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86"/>
      <c r="W2919" s="10"/>
      <c r="X2919" s="10"/>
      <c r="Y2919" s="31"/>
      <c r="Z2919" s="3"/>
      <c r="AA2919" s="1"/>
      <c r="AB2919" s="10"/>
      <c r="AC2919" s="3"/>
      <c r="AD2919" s="3"/>
      <c r="AE2919" s="3"/>
      <c r="AF2919" s="10"/>
      <c r="AG2919" s="1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86"/>
      <c r="W2920" s="10"/>
      <c r="X2920" s="10"/>
      <c r="Y2920" s="31"/>
      <c r="Z2920" s="3"/>
      <c r="AA2920" s="1"/>
      <c r="AB2920" s="10"/>
      <c r="AC2920" s="3"/>
      <c r="AD2920" s="3"/>
      <c r="AE2920" s="3"/>
      <c r="AF2920" s="10"/>
      <c r="AG2920" s="1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86"/>
      <c r="W2921" s="10"/>
      <c r="X2921" s="10"/>
      <c r="Y2921" s="31"/>
      <c r="Z2921" s="3"/>
      <c r="AA2921" s="1"/>
      <c r="AB2921" s="10"/>
      <c r="AC2921" s="3"/>
      <c r="AD2921" s="3"/>
      <c r="AE2921" s="3"/>
      <c r="AF2921" s="10"/>
      <c r="AG2921" s="1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86"/>
      <c r="W2922" s="10"/>
      <c r="X2922" s="10"/>
      <c r="Y2922" s="31"/>
      <c r="Z2922" s="3"/>
      <c r="AA2922" s="1"/>
      <c r="AB2922" s="10"/>
      <c r="AC2922" s="3"/>
      <c r="AD2922" s="3"/>
      <c r="AE2922" s="3"/>
      <c r="AF2922" s="10"/>
      <c r="AG2922" s="1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86"/>
      <c r="W2923" s="10"/>
      <c r="X2923" s="10"/>
      <c r="Y2923" s="31"/>
      <c r="Z2923" s="3"/>
      <c r="AA2923" s="1"/>
      <c r="AB2923" s="10"/>
      <c r="AC2923" s="3"/>
      <c r="AD2923" s="3"/>
      <c r="AE2923" s="3"/>
      <c r="AF2923" s="10"/>
      <c r="AG2923" s="1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86"/>
      <c r="W2924" s="10"/>
      <c r="X2924" s="10"/>
      <c r="Y2924" s="31"/>
      <c r="Z2924" s="3"/>
      <c r="AA2924" s="1"/>
      <c r="AB2924" s="10"/>
      <c r="AC2924" s="3"/>
      <c r="AD2924" s="3"/>
      <c r="AE2924" s="3"/>
      <c r="AF2924" s="10"/>
      <c r="AG2924" s="1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86"/>
      <c r="W2925" s="10"/>
      <c r="X2925" s="10"/>
      <c r="Y2925" s="31"/>
      <c r="Z2925" s="3"/>
      <c r="AA2925" s="1"/>
      <c r="AB2925" s="10"/>
      <c r="AC2925" s="3"/>
      <c r="AD2925" s="3"/>
      <c r="AE2925" s="3"/>
      <c r="AF2925" s="10"/>
      <c r="AG2925" s="1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86"/>
      <c r="W2926" s="10"/>
      <c r="X2926" s="10"/>
      <c r="Y2926" s="31"/>
      <c r="Z2926" s="3"/>
      <c r="AA2926" s="1"/>
      <c r="AB2926" s="10"/>
      <c r="AC2926" s="3"/>
      <c r="AD2926" s="3"/>
      <c r="AE2926" s="3"/>
      <c r="AF2926" s="10"/>
      <c r="AG2926" s="1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86"/>
      <c r="W2927" s="10"/>
      <c r="X2927" s="10"/>
      <c r="Y2927" s="31"/>
      <c r="Z2927" s="3"/>
      <c r="AA2927" s="1"/>
      <c r="AB2927" s="10"/>
      <c r="AC2927" s="3"/>
      <c r="AD2927" s="3"/>
      <c r="AE2927" s="3"/>
      <c r="AF2927" s="10"/>
      <c r="AG2927" s="1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86"/>
      <c r="W2928" s="10"/>
      <c r="X2928" s="10"/>
      <c r="Y2928" s="31"/>
      <c r="Z2928" s="3"/>
      <c r="AA2928" s="1"/>
      <c r="AB2928" s="10"/>
      <c r="AC2928" s="3"/>
      <c r="AD2928" s="3"/>
      <c r="AE2928" s="3"/>
      <c r="AF2928" s="10"/>
      <c r="AG2928" s="1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86"/>
      <c r="W2929" s="10"/>
      <c r="X2929" s="10"/>
      <c r="Y2929" s="31"/>
      <c r="Z2929" s="3"/>
      <c r="AA2929" s="1"/>
      <c r="AB2929" s="10"/>
      <c r="AC2929" s="3"/>
      <c r="AD2929" s="3"/>
      <c r="AE2929" s="3"/>
      <c r="AF2929" s="10"/>
      <c r="AG2929" s="1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86"/>
      <c r="W2930" s="10"/>
      <c r="X2930" s="10"/>
      <c r="Y2930" s="31"/>
      <c r="Z2930" s="3"/>
      <c r="AA2930" s="1"/>
      <c r="AB2930" s="10"/>
      <c r="AC2930" s="3"/>
      <c r="AD2930" s="3"/>
      <c r="AE2930" s="3"/>
      <c r="AF2930" s="10"/>
      <c r="AG2930" s="1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86"/>
      <c r="W2931" s="10"/>
      <c r="X2931" s="10"/>
      <c r="Y2931" s="31"/>
      <c r="Z2931" s="3"/>
      <c r="AA2931" s="1"/>
      <c r="AB2931" s="10"/>
      <c r="AC2931" s="3"/>
      <c r="AD2931" s="3"/>
      <c r="AE2931" s="3"/>
      <c r="AF2931" s="10"/>
      <c r="AG2931" s="1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86"/>
      <c r="W2932" s="10"/>
      <c r="X2932" s="10"/>
      <c r="Y2932" s="31"/>
      <c r="Z2932" s="3"/>
      <c r="AA2932" s="1"/>
      <c r="AB2932" s="10"/>
      <c r="AC2932" s="3"/>
      <c r="AD2932" s="3"/>
      <c r="AE2932" s="3"/>
      <c r="AF2932" s="10"/>
      <c r="AG2932" s="1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86"/>
      <c r="W2933" s="10"/>
      <c r="X2933" s="10"/>
      <c r="Y2933" s="31"/>
      <c r="Z2933" s="3"/>
      <c r="AA2933" s="1"/>
      <c r="AB2933" s="10"/>
      <c r="AC2933" s="3"/>
      <c r="AD2933" s="3"/>
      <c r="AE2933" s="3"/>
      <c r="AF2933" s="10"/>
      <c r="AG2933" s="1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97"/>
      <c r="W2934" s="29"/>
      <c r="X2934" s="29"/>
      <c r="Y2934" s="35"/>
      <c r="Z2934" s="22"/>
      <c r="AA2934" s="25"/>
      <c r="AB2934" s="29"/>
      <c r="AC2934" s="22"/>
      <c r="AD2934" s="22"/>
      <c r="AE2934" s="22"/>
      <c r="AF2934" s="29"/>
      <c r="AG2934" s="23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  <c r="EX2934" s="25"/>
    </row>
    <row r="2935" spans="1:154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5"/>
      <c r="W2935" s="10"/>
      <c r="X2935" s="10"/>
      <c r="Y2935" s="31"/>
      <c r="Z2935" s="3"/>
      <c r="AA2935" s="1"/>
      <c r="AB2935" s="10"/>
      <c r="AC2935" s="3"/>
      <c r="AD2935" s="3"/>
      <c r="AE2935" s="3"/>
      <c r="AF2935" s="10"/>
      <c r="AG2935" s="1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5"/>
      <c r="W2936" s="29"/>
      <c r="X2936" s="29"/>
      <c r="Y2936" s="35"/>
      <c r="Z2936" s="22"/>
      <c r="AA2936" s="25"/>
      <c r="AB2936" s="29"/>
      <c r="AC2936" s="22"/>
      <c r="AD2936" s="22"/>
      <c r="AE2936" s="22"/>
      <c r="AF2936" s="29"/>
      <c r="AG2936" s="23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  <c r="EX2936" s="25"/>
    </row>
    <row r="2937" spans="1:154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5"/>
      <c r="W2937" s="10"/>
      <c r="X2937" s="10"/>
      <c r="Y2937" s="31"/>
      <c r="Z2937" s="3"/>
      <c r="AA2937" s="1"/>
      <c r="AB2937" s="10"/>
      <c r="AC2937" s="3"/>
      <c r="AD2937" s="3"/>
      <c r="AE2937" s="3"/>
      <c r="AF2937" s="10"/>
      <c r="AG2937" s="1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5"/>
      <c r="W2938" s="10"/>
      <c r="X2938" s="10"/>
      <c r="Y2938" s="31"/>
      <c r="Z2938" s="3"/>
      <c r="AA2938" s="1"/>
      <c r="AB2938" s="10"/>
      <c r="AC2938" s="3"/>
      <c r="AD2938" s="3"/>
      <c r="AE2938" s="3"/>
      <c r="AF2938" s="10"/>
      <c r="AG2938" s="1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5"/>
      <c r="W2939" s="10"/>
      <c r="X2939" s="10"/>
      <c r="Y2939" s="31"/>
      <c r="Z2939" s="3"/>
      <c r="AA2939" s="1"/>
      <c r="AB2939" s="10"/>
      <c r="AC2939" s="3"/>
      <c r="AD2939" s="3"/>
      <c r="AE2939" s="3"/>
      <c r="AF2939" s="10"/>
      <c r="AG2939" s="1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5"/>
      <c r="W2940" s="10"/>
      <c r="X2940" s="10"/>
      <c r="Y2940" s="31"/>
      <c r="Z2940" s="3"/>
      <c r="AA2940" s="1"/>
      <c r="AB2940" s="10"/>
      <c r="AC2940" s="3"/>
      <c r="AD2940" s="3"/>
      <c r="AE2940" s="3"/>
      <c r="AF2940" s="10"/>
      <c r="AG2940" s="1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5"/>
      <c r="W2941" s="10"/>
      <c r="X2941" s="10"/>
      <c r="Y2941" s="31"/>
      <c r="Z2941" s="3"/>
      <c r="AA2941" s="1"/>
      <c r="AB2941" s="10"/>
      <c r="AC2941" s="3"/>
      <c r="AD2941" s="3"/>
      <c r="AE2941" s="3"/>
      <c r="AF2941" s="10"/>
      <c r="AG2941" s="1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5"/>
      <c r="W2942" s="10"/>
      <c r="X2942" s="10"/>
      <c r="Y2942" s="31"/>
      <c r="Z2942" s="3"/>
      <c r="AA2942" s="1"/>
      <c r="AB2942" s="10"/>
      <c r="AC2942" s="3"/>
      <c r="AD2942" s="3"/>
      <c r="AE2942" s="3"/>
      <c r="AF2942" s="10"/>
      <c r="AG2942" s="1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5"/>
      <c r="W2943" s="10"/>
      <c r="X2943" s="10"/>
      <c r="Y2943" s="31"/>
      <c r="Z2943" s="3"/>
      <c r="AA2943" s="1"/>
      <c r="AB2943" s="10"/>
      <c r="AC2943" s="3"/>
      <c r="AD2943" s="3"/>
      <c r="AE2943" s="3"/>
      <c r="AF2943" s="10"/>
      <c r="AG2943" s="1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5"/>
      <c r="W2944" s="10"/>
      <c r="X2944" s="10"/>
      <c r="Y2944" s="31"/>
      <c r="Z2944" s="3"/>
      <c r="AA2944" s="1"/>
      <c r="AB2944" s="10"/>
      <c r="AC2944" s="3"/>
      <c r="AD2944" s="3"/>
      <c r="AE2944" s="3"/>
      <c r="AF2944" s="10"/>
      <c r="AG2944" s="1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5"/>
      <c r="W2945" s="10"/>
      <c r="X2945" s="10"/>
      <c r="Y2945" s="31"/>
      <c r="Z2945" s="3"/>
      <c r="AA2945" s="1"/>
      <c r="AB2945" s="10"/>
      <c r="AC2945" s="3"/>
      <c r="AD2945" s="3"/>
      <c r="AE2945" s="3"/>
      <c r="AF2945" s="10"/>
      <c r="AG2945" s="1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5"/>
      <c r="W2946" s="10"/>
      <c r="X2946" s="10"/>
      <c r="Y2946" s="31"/>
      <c r="Z2946" s="3"/>
      <c r="AA2946" s="1"/>
      <c r="AB2946" s="10"/>
      <c r="AC2946" s="3"/>
      <c r="AD2946" s="3"/>
      <c r="AE2946" s="3"/>
      <c r="AF2946" s="10"/>
      <c r="AG2946" s="1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5"/>
      <c r="W2947" s="10"/>
      <c r="X2947" s="10"/>
      <c r="Y2947" s="31"/>
      <c r="Z2947" s="3"/>
      <c r="AA2947" s="1"/>
      <c r="AB2947" s="10"/>
      <c r="AC2947" s="3"/>
      <c r="AD2947" s="3"/>
      <c r="AE2947" s="3"/>
      <c r="AF2947" s="10"/>
      <c r="AG2947" s="1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5"/>
      <c r="W2948" s="10"/>
      <c r="X2948" s="10"/>
      <c r="Y2948" s="31"/>
      <c r="Z2948" s="3"/>
      <c r="AA2948" s="1"/>
      <c r="AB2948" s="10"/>
      <c r="AC2948" s="3"/>
      <c r="AD2948" s="3"/>
      <c r="AE2948" s="3"/>
      <c r="AF2948" s="10"/>
      <c r="AG2948" s="1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5"/>
      <c r="W2949" s="10"/>
      <c r="X2949" s="10"/>
      <c r="Y2949" s="31"/>
      <c r="Z2949" s="3"/>
      <c r="AA2949" s="1"/>
      <c r="AB2949" s="10"/>
      <c r="AC2949" s="3"/>
      <c r="AD2949" s="3"/>
      <c r="AE2949" s="3"/>
      <c r="AF2949" s="10"/>
      <c r="AG2949" s="1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5"/>
      <c r="W2950" s="10"/>
      <c r="X2950" s="10"/>
      <c r="Y2950" s="31"/>
      <c r="Z2950" s="3"/>
      <c r="AA2950" s="1"/>
      <c r="AB2950" s="10"/>
      <c r="AC2950" s="3"/>
      <c r="AD2950" s="3"/>
      <c r="AE2950" s="3"/>
      <c r="AF2950" s="10"/>
      <c r="AG2950" s="1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5"/>
      <c r="W2951" s="10"/>
      <c r="X2951" s="10"/>
      <c r="Y2951" s="31"/>
      <c r="Z2951" s="3"/>
      <c r="AA2951" s="1"/>
      <c r="AB2951" s="10"/>
      <c r="AC2951" s="3"/>
      <c r="AD2951" s="3"/>
      <c r="AE2951" s="3"/>
      <c r="AF2951" s="10"/>
      <c r="AG2951" s="1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5"/>
      <c r="W2952" s="10"/>
      <c r="X2952" s="10"/>
      <c r="Y2952" s="31"/>
      <c r="Z2952" s="3"/>
      <c r="AA2952" s="1"/>
      <c r="AB2952" s="10"/>
      <c r="AC2952" s="3"/>
      <c r="AD2952" s="3"/>
      <c r="AE2952" s="3"/>
      <c r="AF2952" s="10"/>
      <c r="AG2952" s="1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5"/>
      <c r="W2953" s="10"/>
      <c r="X2953" s="10"/>
      <c r="Y2953" s="31"/>
      <c r="Z2953" s="3"/>
      <c r="AA2953" s="1"/>
      <c r="AB2953" s="10"/>
      <c r="AC2953" s="3"/>
      <c r="AD2953" s="3"/>
      <c r="AE2953" s="3"/>
      <c r="AF2953" s="10"/>
      <c r="AG2953" s="1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5"/>
      <c r="W2954" s="10"/>
      <c r="X2954" s="10"/>
      <c r="Y2954" s="31"/>
      <c r="Z2954" s="3"/>
      <c r="AA2954" s="1"/>
      <c r="AB2954" s="10"/>
      <c r="AC2954" s="3"/>
      <c r="AD2954" s="3"/>
      <c r="AE2954" s="3"/>
      <c r="AF2954" s="10"/>
      <c r="AG2954" s="1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5"/>
      <c r="W2955" s="10"/>
      <c r="X2955" s="10"/>
      <c r="Y2955" s="31"/>
      <c r="Z2955" s="3"/>
      <c r="AA2955" s="1"/>
      <c r="AB2955" s="10"/>
      <c r="AC2955" s="3"/>
      <c r="AD2955" s="3"/>
      <c r="AE2955" s="3"/>
      <c r="AF2955" s="10"/>
      <c r="AG2955" s="1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5"/>
      <c r="W2956" s="10"/>
      <c r="X2956" s="10"/>
      <c r="Y2956" s="31"/>
      <c r="Z2956" s="3"/>
      <c r="AA2956" s="1"/>
      <c r="AB2956" s="10"/>
      <c r="AC2956" s="3"/>
      <c r="AD2956" s="3"/>
      <c r="AE2956" s="3"/>
      <c r="AF2956" s="10"/>
      <c r="AG2956" s="1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5"/>
      <c r="W2957" s="10"/>
      <c r="X2957" s="10"/>
      <c r="Y2957" s="31"/>
      <c r="Z2957" s="3"/>
      <c r="AA2957" s="1"/>
      <c r="AB2957" s="10"/>
      <c r="AC2957" s="3"/>
      <c r="AD2957" s="3"/>
      <c r="AE2957" s="3"/>
      <c r="AF2957" s="10"/>
      <c r="AG2957" s="1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5"/>
      <c r="W2958" s="10"/>
      <c r="X2958" s="10"/>
      <c r="Y2958" s="31"/>
      <c r="Z2958" s="3"/>
      <c r="AA2958" s="1"/>
      <c r="AB2958" s="10"/>
      <c r="AC2958" s="3"/>
      <c r="AD2958" s="3"/>
      <c r="AE2958" s="3"/>
      <c r="AF2958" s="10"/>
      <c r="AG2958" s="1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5"/>
      <c r="W2959" s="10"/>
      <c r="X2959" s="10"/>
      <c r="Y2959" s="31"/>
      <c r="Z2959" s="3"/>
      <c r="AA2959" s="1"/>
      <c r="AB2959" s="10"/>
      <c r="AC2959" s="3"/>
      <c r="AD2959" s="3"/>
      <c r="AE2959" s="3"/>
      <c r="AF2959" s="10"/>
      <c r="AG2959" s="1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5"/>
      <c r="W2960" s="10"/>
      <c r="X2960" s="10"/>
      <c r="Y2960" s="31"/>
      <c r="Z2960" s="3"/>
      <c r="AA2960" s="1"/>
      <c r="AB2960" s="10"/>
      <c r="AC2960" s="3"/>
      <c r="AD2960" s="3"/>
      <c r="AE2960" s="3"/>
      <c r="AF2960" s="10"/>
      <c r="AG2960" s="1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5"/>
      <c r="W2961" s="10"/>
      <c r="X2961" s="10"/>
      <c r="Y2961" s="31"/>
      <c r="Z2961" s="3"/>
      <c r="AA2961" s="1"/>
      <c r="AB2961" s="10"/>
      <c r="AC2961" s="3"/>
      <c r="AD2961" s="3"/>
      <c r="AE2961" s="3"/>
      <c r="AF2961" s="10"/>
      <c r="AG2961" s="1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5"/>
      <c r="W2962" s="10"/>
      <c r="X2962" s="10"/>
      <c r="Y2962" s="31"/>
      <c r="Z2962" s="3"/>
      <c r="AA2962" s="1"/>
      <c r="AB2962" s="10"/>
      <c r="AC2962" s="3"/>
      <c r="AD2962" s="3"/>
      <c r="AE2962" s="3"/>
      <c r="AF2962" s="10"/>
      <c r="AG2962" s="1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5"/>
      <c r="W2963" s="10"/>
      <c r="X2963" s="10"/>
      <c r="Y2963" s="31"/>
      <c r="Z2963" s="3"/>
      <c r="AA2963" s="1"/>
      <c r="AB2963" s="10"/>
      <c r="AC2963" s="3"/>
      <c r="AD2963" s="3"/>
      <c r="AE2963" s="3"/>
      <c r="AF2963" s="10"/>
      <c r="AG2963" s="1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5"/>
      <c r="W2964" s="10"/>
      <c r="X2964" s="10"/>
      <c r="Y2964" s="31"/>
      <c r="Z2964" s="3"/>
      <c r="AA2964" s="1"/>
      <c r="AB2964" s="10"/>
      <c r="AC2964" s="3"/>
      <c r="AD2964" s="3"/>
      <c r="AE2964" s="3"/>
      <c r="AF2964" s="10"/>
      <c r="AG2964" s="1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5"/>
      <c r="W2965" s="10"/>
      <c r="X2965" s="10"/>
      <c r="Y2965" s="31"/>
      <c r="Z2965" s="3"/>
      <c r="AA2965" s="1"/>
      <c r="AB2965" s="10"/>
      <c r="AC2965" s="3"/>
      <c r="AD2965" s="3"/>
      <c r="AE2965" s="3"/>
      <c r="AF2965" s="10"/>
      <c r="AG2965" s="1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5"/>
      <c r="W2966" s="10"/>
      <c r="X2966" s="10"/>
      <c r="Y2966" s="31"/>
      <c r="Z2966" s="3"/>
      <c r="AA2966" s="1"/>
      <c r="AB2966" s="10"/>
      <c r="AC2966" s="3"/>
      <c r="AD2966" s="3"/>
      <c r="AE2966" s="3"/>
      <c r="AF2966" s="10"/>
      <c r="AG2966" s="1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5"/>
      <c r="W2967" s="10"/>
      <c r="X2967" s="10"/>
      <c r="Y2967" s="31"/>
      <c r="Z2967" s="3"/>
      <c r="AA2967" s="1"/>
      <c r="AB2967" s="10"/>
      <c r="AC2967" s="3"/>
      <c r="AD2967" s="3"/>
      <c r="AE2967" s="3"/>
      <c r="AF2967" s="10"/>
      <c r="AG2967" s="1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5"/>
      <c r="W2968" s="10"/>
      <c r="X2968" s="10"/>
      <c r="Y2968" s="31"/>
      <c r="Z2968" s="3"/>
      <c r="AA2968" s="1"/>
      <c r="AB2968" s="10"/>
      <c r="AC2968" s="3"/>
      <c r="AD2968" s="3"/>
      <c r="AE2968" s="3"/>
      <c r="AF2968" s="10"/>
      <c r="AG2968" s="1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5"/>
      <c r="W2969" s="10"/>
      <c r="X2969" s="10"/>
      <c r="Y2969" s="31"/>
      <c r="Z2969" s="3"/>
      <c r="AA2969" s="1"/>
      <c r="AB2969" s="10"/>
      <c r="AC2969" s="3"/>
      <c r="AD2969" s="3"/>
      <c r="AE2969" s="3"/>
      <c r="AF2969" s="10"/>
      <c r="AG2969" s="1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5"/>
      <c r="W2970" s="10"/>
      <c r="X2970" s="10"/>
      <c r="Y2970" s="31"/>
      <c r="Z2970" s="3"/>
      <c r="AA2970" s="1"/>
      <c r="AB2970" s="10"/>
      <c r="AC2970" s="3"/>
      <c r="AD2970" s="3"/>
      <c r="AE2970" s="3"/>
      <c r="AF2970" s="10"/>
      <c r="AG2970" s="1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5"/>
      <c r="W2971" s="10"/>
      <c r="X2971" s="10"/>
      <c r="Y2971" s="31"/>
      <c r="Z2971" s="3"/>
      <c r="AA2971" s="1"/>
      <c r="AB2971" s="10"/>
      <c r="AC2971" s="3"/>
      <c r="AD2971" s="3"/>
      <c r="AE2971" s="3"/>
      <c r="AF2971" s="10"/>
      <c r="AG2971" s="1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5"/>
      <c r="W2972" s="10"/>
      <c r="X2972" s="10"/>
      <c r="Y2972" s="31"/>
      <c r="Z2972" s="3"/>
      <c r="AA2972" s="1"/>
      <c r="AB2972" s="10"/>
      <c r="AC2972" s="3"/>
      <c r="AD2972" s="3"/>
      <c r="AE2972" s="3"/>
      <c r="AF2972" s="10"/>
      <c r="AG2972" s="1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5"/>
      <c r="W2973" s="10"/>
      <c r="X2973" s="10"/>
      <c r="Y2973" s="31"/>
      <c r="Z2973" s="3"/>
      <c r="AA2973" s="1"/>
      <c r="AB2973" s="10"/>
      <c r="AC2973" s="3"/>
      <c r="AD2973" s="3"/>
      <c r="AE2973" s="3"/>
      <c r="AF2973" s="10"/>
      <c r="AG2973" s="1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5"/>
      <c r="W2974" s="10"/>
      <c r="X2974" s="10"/>
      <c r="Y2974" s="31"/>
      <c r="Z2974" s="3"/>
      <c r="AA2974" s="1"/>
      <c r="AB2974" s="10"/>
      <c r="AC2974" s="3"/>
      <c r="AD2974" s="3"/>
      <c r="AE2974" s="3"/>
      <c r="AF2974" s="10"/>
      <c r="AG2974" s="1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5"/>
      <c r="W2975" s="10"/>
      <c r="X2975" s="10"/>
      <c r="Y2975" s="31"/>
      <c r="Z2975" s="3"/>
      <c r="AA2975" s="1"/>
      <c r="AB2975" s="10"/>
      <c r="AC2975" s="3"/>
      <c r="AD2975" s="3"/>
      <c r="AE2975" s="3"/>
      <c r="AF2975" s="10"/>
      <c r="AG2975" s="1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5"/>
      <c r="W2976" s="10"/>
      <c r="X2976" s="10"/>
      <c r="Y2976" s="31"/>
      <c r="Z2976" s="3"/>
      <c r="AA2976" s="1"/>
      <c r="AB2976" s="10"/>
      <c r="AC2976" s="3"/>
      <c r="AD2976" s="3"/>
      <c r="AE2976" s="3"/>
      <c r="AF2976" s="10"/>
      <c r="AG2976" s="1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5"/>
      <c r="W2977" s="10"/>
      <c r="X2977" s="10"/>
      <c r="Y2977" s="31"/>
      <c r="Z2977" s="3"/>
      <c r="AA2977" s="1"/>
      <c r="AB2977" s="10"/>
      <c r="AC2977" s="3"/>
      <c r="AD2977" s="3"/>
      <c r="AE2977" s="3"/>
      <c r="AF2977" s="10"/>
      <c r="AG2977" s="1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5"/>
      <c r="W2978" s="10"/>
      <c r="X2978" s="10"/>
      <c r="Y2978" s="31"/>
      <c r="Z2978" s="3"/>
      <c r="AA2978" s="1"/>
      <c r="AB2978" s="10"/>
      <c r="AC2978" s="3"/>
      <c r="AD2978" s="3"/>
      <c r="AE2978" s="3"/>
      <c r="AF2978" s="10"/>
      <c r="AG2978" s="1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5"/>
      <c r="W2979" s="10"/>
      <c r="X2979" s="10"/>
      <c r="Y2979" s="31"/>
      <c r="Z2979" s="3"/>
      <c r="AA2979" s="1"/>
      <c r="AB2979" s="10"/>
      <c r="AC2979" s="3"/>
      <c r="AD2979" s="3"/>
      <c r="AE2979" s="3"/>
      <c r="AF2979" s="10"/>
      <c r="AG2979" s="1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5"/>
      <c r="W2980" s="10"/>
      <c r="X2980" s="10"/>
      <c r="Y2980" s="31"/>
      <c r="Z2980" s="3"/>
      <c r="AA2980" s="1"/>
      <c r="AB2980" s="10"/>
      <c r="AC2980" s="3"/>
      <c r="AD2980" s="3"/>
      <c r="AE2980" s="3"/>
      <c r="AF2980" s="10"/>
      <c r="AG2980" s="1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5"/>
      <c r="W2981" s="10"/>
      <c r="X2981" s="10"/>
      <c r="Y2981" s="31"/>
      <c r="Z2981" s="3"/>
      <c r="AA2981" s="1"/>
      <c r="AB2981" s="10"/>
      <c r="AC2981" s="3"/>
      <c r="AD2981" s="3"/>
      <c r="AE2981" s="3"/>
      <c r="AF2981" s="10"/>
      <c r="AG2981" s="1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5"/>
      <c r="W2982" s="10"/>
      <c r="X2982" s="10"/>
      <c r="Y2982" s="31"/>
      <c r="Z2982" s="3"/>
      <c r="AA2982" s="1"/>
      <c r="AB2982" s="10"/>
      <c r="AC2982" s="3"/>
      <c r="AD2982" s="3"/>
      <c r="AE2982" s="3"/>
      <c r="AF2982" s="10"/>
      <c r="AG2982" s="1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5"/>
      <c r="W2983" s="10"/>
      <c r="X2983" s="10"/>
      <c r="Y2983" s="31"/>
      <c r="Z2983" s="3"/>
      <c r="AA2983" s="1"/>
      <c r="AB2983" s="10"/>
      <c r="AC2983" s="3"/>
      <c r="AD2983" s="3"/>
      <c r="AE2983" s="3"/>
      <c r="AF2983" s="10"/>
      <c r="AG2983" s="1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5"/>
      <c r="W2984" s="10"/>
      <c r="X2984" s="10"/>
      <c r="Y2984" s="31"/>
      <c r="Z2984" s="3"/>
      <c r="AA2984" s="1"/>
      <c r="AB2984" s="10"/>
      <c r="AC2984" s="3"/>
      <c r="AD2984" s="3"/>
      <c r="AE2984" s="3"/>
      <c r="AF2984" s="10"/>
      <c r="AG2984" s="1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5"/>
      <c r="W2985" s="10"/>
      <c r="X2985" s="10"/>
      <c r="Y2985" s="31"/>
      <c r="Z2985" s="3"/>
      <c r="AA2985" s="1"/>
      <c r="AB2985" s="10"/>
      <c r="AC2985" s="3"/>
      <c r="AD2985" s="3"/>
      <c r="AE2985" s="3"/>
      <c r="AF2985" s="10"/>
      <c r="AG2985" s="1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5"/>
      <c r="W2986" s="10"/>
      <c r="X2986" s="10"/>
      <c r="Y2986" s="31"/>
      <c r="Z2986" s="3"/>
      <c r="AA2986" s="1"/>
      <c r="AB2986" s="10"/>
      <c r="AC2986" s="3"/>
      <c r="AD2986" s="3"/>
      <c r="AE2986" s="3"/>
      <c r="AF2986" s="10"/>
      <c r="AG2986" s="1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5"/>
      <c r="W2987" s="10"/>
      <c r="X2987" s="10"/>
      <c r="Y2987" s="31"/>
      <c r="Z2987" s="3"/>
      <c r="AA2987" s="1"/>
      <c r="AB2987" s="10"/>
      <c r="AC2987" s="3"/>
      <c r="AD2987" s="3"/>
      <c r="AE2987" s="3"/>
      <c r="AF2987" s="10"/>
      <c r="AG2987" s="1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5"/>
      <c r="W2988" s="10"/>
      <c r="X2988" s="10"/>
      <c r="Y2988" s="31"/>
      <c r="Z2988" s="3"/>
      <c r="AA2988" s="1"/>
      <c r="AB2988" s="10"/>
      <c r="AC2988" s="3"/>
      <c r="AD2988" s="3"/>
      <c r="AE2988" s="3"/>
      <c r="AF2988" s="10"/>
      <c r="AG2988" s="1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5"/>
      <c r="W2989" s="10"/>
      <c r="X2989" s="10"/>
      <c r="Y2989" s="31"/>
      <c r="Z2989" s="3"/>
      <c r="AA2989" s="1"/>
      <c r="AB2989" s="10"/>
      <c r="AC2989" s="3"/>
      <c r="AD2989" s="3"/>
      <c r="AE2989" s="3"/>
      <c r="AF2989" s="10"/>
      <c r="AG2989" s="1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5"/>
      <c r="W2990" s="10"/>
      <c r="X2990" s="10"/>
      <c r="Y2990" s="31"/>
      <c r="Z2990" s="3"/>
      <c r="AA2990" s="1"/>
      <c r="AB2990" s="10"/>
      <c r="AC2990" s="3"/>
      <c r="AD2990" s="3"/>
      <c r="AE2990" s="3"/>
      <c r="AF2990" s="10"/>
      <c r="AG2990" s="1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5"/>
      <c r="W2991" s="10"/>
      <c r="X2991" s="10"/>
      <c r="Y2991" s="31"/>
      <c r="Z2991" s="3"/>
      <c r="AA2991" s="1"/>
      <c r="AB2991" s="10"/>
      <c r="AC2991" s="3"/>
      <c r="AD2991" s="3"/>
      <c r="AE2991" s="3"/>
      <c r="AF2991" s="10"/>
      <c r="AG2991" s="1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5"/>
      <c r="W2992" s="10"/>
      <c r="X2992" s="10"/>
      <c r="Y2992" s="31"/>
      <c r="Z2992" s="3"/>
      <c r="AA2992" s="1"/>
      <c r="AB2992" s="10"/>
      <c r="AC2992" s="3"/>
      <c r="AD2992" s="3"/>
      <c r="AE2992" s="3"/>
      <c r="AF2992" s="10"/>
      <c r="AG2992" s="1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5"/>
      <c r="W2993" s="10"/>
      <c r="X2993" s="10"/>
      <c r="Y2993" s="31"/>
      <c r="Z2993" s="3"/>
      <c r="AA2993" s="1"/>
      <c r="AB2993" s="10"/>
      <c r="AC2993" s="3"/>
      <c r="AD2993" s="3"/>
      <c r="AE2993" s="3"/>
      <c r="AF2993" s="10"/>
      <c r="AG2993" s="1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5"/>
      <c r="W2994" s="10"/>
      <c r="X2994" s="10"/>
      <c r="Y2994" s="31"/>
      <c r="Z2994" s="3"/>
      <c r="AA2994" s="1"/>
      <c r="AB2994" s="10"/>
      <c r="AC2994" s="3"/>
      <c r="AD2994" s="3"/>
      <c r="AE2994" s="3"/>
      <c r="AF2994" s="10"/>
      <c r="AG2994" s="1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5"/>
      <c r="W2995" s="10"/>
      <c r="X2995" s="10"/>
      <c r="Y2995" s="31"/>
      <c r="Z2995" s="3"/>
      <c r="AA2995" s="1"/>
      <c r="AB2995" s="10"/>
      <c r="AC2995" s="3"/>
      <c r="AD2995" s="3"/>
      <c r="AE2995" s="3"/>
      <c r="AF2995" s="10"/>
      <c r="AG2995" s="1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5"/>
      <c r="W2996" s="10"/>
      <c r="X2996" s="10"/>
      <c r="Y2996" s="31"/>
      <c r="Z2996" s="3"/>
      <c r="AA2996" s="1"/>
      <c r="AB2996" s="10"/>
      <c r="AC2996" s="3"/>
      <c r="AD2996" s="3"/>
      <c r="AE2996" s="3"/>
      <c r="AF2996" s="10"/>
      <c r="AG2996" s="1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5"/>
      <c r="W2997" s="10"/>
      <c r="X2997" s="10"/>
      <c r="Y2997" s="31"/>
      <c r="Z2997" s="3"/>
      <c r="AA2997" s="1"/>
      <c r="AB2997" s="10"/>
      <c r="AC2997" s="3"/>
      <c r="AD2997" s="3"/>
      <c r="AE2997" s="3"/>
      <c r="AF2997" s="10"/>
      <c r="AG2997" s="1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5"/>
      <c r="W2998" s="10"/>
      <c r="X2998" s="10"/>
      <c r="Y2998" s="31"/>
      <c r="Z2998" s="3"/>
      <c r="AA2998" s="1"/>
      <c r="AB2998" s="10"/>
      <c r="AC2998" s="3"/>
      <c r="AD2998" s="3"/>
      <c r="AE2998" s="3"/>
      <c r="AF2998" s="10"/>
      <c r="AG2998" s="1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5"/>
      <c r="W2999" s="10"/>
      <c r="X2999" s="10"/>
      <c r="Y2999" s="31"/>
      <c r="Z2999" s="3"/>
      <c r="AA2999" s="1"/>
      <c r="AB2999" s="10"/>
      <c r="AC2999" s="3"/>
      <c r="AD2999" s="3"/>
      <c r="AE2999" s="3"/>
      <c r="AF2999" s="10"/>
      <c r="AG2999" s="1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5"/>
      <c r="W3000" s="10"/>
      <c r="X3000" s="10"/>
      <c r="Y3000" s="31"/>
      <c r="Z3000" s="3"/>
      <c r="AA3000" s="1"/>
      <c r="AB3000" s="10"/>
      <c r="AC3000" s="3"/>
      <c r="AD3000" s="3"/>
      <c r="AE3000" s="3"/>
      <c r="AF3000" s="10"/>
      <c r="AG3000" s="1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5"/>
      <c r="W3001" s="10"/>
      <c r="X3001" s="10"/>
      <c r="Y3001" s="31"/>
      <c r="Z3001" s="3"/>
      <c r="AA3001" s="1"/>
      <c r="AB3001" s="10"/>
      <c r="AC3001" s="3"/>
      <c r="AD3001" s="3"/>
      <c r="AE3001" s="3"/>
      <c r="AF3001" s="10"/>
      <c r="AG3001" s="1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5"/>
      <c r="W3002" s="10"/>
      <c r="X3002" s="10"/>
      <c r="Y3002" s="31"/>
      <c r="Z3002" s="3"/>
      <c r="AA3002" s="1"/>
      <c r="AB3002" s="10"/>
      <c r="AC3002" s="3"/>
      <c r="AD3002" s="3"/>
      <c r="AE3002" s="3"/>
      <c r="AF3002" s="10"/>
      <c r="AG3002" s="1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5"/>
      <c r="W3003" s="10"/>
      <c r="X3003" s="10"/>
      <c r="Y3003" s="31"/>
      <c r="Z3003" s="3"/>
      <c r="AA3003" s="1"/>
      <c r="AB3003" s="10"/>
      <c r="AC3003" s="3"/>
      <c r="AD3003" s="3"/>
      <c r="AE3003" s="3"/>
      <c r="AF3003" s="10"/>
      <c r="AG3003" s="1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5"/>
      <c r="W3004" s="10"/>
      <c r="X3004" s="10"/>
      <c r="Y3004" s="31"/>
      <c r="Z3004" s="3"/>
      <c r="AA3004" s="1"/>
      <c r="AB3004" s="10"/>
      <c r="AC3004" s="3"/>
      <c r="AD3004" s="3"/>
      <c r="AE3004" s="3"/>
      <c r="AF3004" s="10"/>
      <c r="AG3004" s="1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5"/>
      <c r="W3005" s="10"/>
      <c r="X3005" s="10"/>
      <c r="Y3005" s="31"/>
      <c r="Z3005" s="3"/>
      <c r="AA3005" s="1"/>
      <c r="AB3005" s="10"/>
      <c r="AC3005" s="3"/>
      <c r="AD3005" s="3"/>
      <c r="AE3005" s="3"/>
      <c r="AF3005" s="10"/>
      <c r="AG3005" s="1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5"/>
      <c r="W3006" s="10"/>
      <c r="X3006" s="10"/>
      <c r="Y3006" s="31"/>
      <c r="Z3006" s="3"/>
      <c r="AA3006" s="1"/>
      <c r="AB3006" s="10"/>
      <c r="AC3006" s="3"/>
      <c r="AD3006" s="3"/>
      <c r="AE3006" s="3"/>
      <c r="AF3006" s="10"/>
      <c r="AG3006" s="1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5"/>
      <c r="W3007" s="10"/>
      <c r="X3007" s="10"/>
      <c r="Y3007" s="31"/>
      <c r="Z3007" s="3"/>
      <c r="AA3007" s="1"/>
      <c r="AB3007" s="10"/>
      <c r="AC3007" s="3"/>
      <c r="AD3007" s="3"/>
      <c r="AE3007" s="3"/>
      <c r="AF3007" s="10"/>
      <c r="AG3007" s="1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5"/>
      <c r="W3008" s="10"/>
      <c r="X3008" s="10"/>
      <c r="Y3008" s="31"/>
      <c r="Z3008" s="3"/>
      <c r="AA3008" s="1"/>
      <c r="AB3008" s="10"/>
      <c r="AC3008" s="3"/>
      <c r="AD3008" s="3"/>
      <c r="AE3008" s="3"/>
      <c r="AF3008" s="10"/>
      <c r="AG3008" s="1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5"/>
      <c r="W3009" s="10"/>
      <c r="X3009" s="10"/>
      <c r="Y3009" s="31"/>
      <c r="Z3009" s="3"/>
      <c r="AA3009" s="1"/>
      <c r="AB3009" s="10"/>
      <c r="AC3009" s="3"/>
      <c r="AD3009" s="3"/>
      <c r="AE3009" s="3"/>
      <c r="AF3009" s="10"/>
      <c r="AG3009" s="1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5"/>
      <c r="W3010" s="10"/>
      <c r="X3010" s="10"/>
      <c r="Y3010" s="31"/>
      <c r="Z3010" s="3"/>
      <c r="AA3010" s="1"/>
      <c r="AB3010" s="10"/>
      <c r="AC3010" s="3"/>
      <c r="AD3010" s="3"/>
      <c r="AE3010" s="3"/>
      <c r="AF3010" s="10"/>
      <c r="AG3010" s="1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5"/>
      <c r="W3011" s="10"/>
      <c r="X3011" s="10"/>
      <c r="Y3011" s="31"/>
      <c r="Z3011" s="3"/>
      <c r="AA3011" s="1"/>
      <c r="AB3011" s="10"/>
      <c r="AC3011" s="3"/>
      <c r="AD3011" s="3"/>
      <c r="AE3011" s="3"/>
      <c r="AF3011" s="10"/>
      <c r="AG3011" s="1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5"/>
      <c r="W3012" s="10"/>
      <c r="X3012" s="10"/>
      <c r="Y3012" s="31"/>
      <c r="Z3012" s="3"/>
      <c r="AA3012" s="1"/>
      <c r="AB3012" s="10"/>
      <c r="AC3012" s="3"/>
      <c r="AD3012" s="3"/>
      <c r="AE3012" s="3"/>
      <c r="AF3012" s="10"/>
      <c r="AG3012" s="1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5"/>
      <c r="W3013" s="10"/>
      <c r="X3013" s="10"/>
      <c r="Y3013" s="31"/>
      <c r="Z3013" s="3"/>
      <c r="AA3013" s="1"/>
      <c r="AB3013" s="10"/>
      <c r="AC3013" s="3"/>
      <c r="AD3013" s="3"/>
      <c r="AE3013" s="3"/>
      <c r="AF3013" s="10"/>
      <c r="AG3013" s="1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5"/>
      <c r="W3014" s="10"/>
      <c r="X3014" s="10"/>
      <c r="Y3014" s="31"/>
      <c r="Z3014" s="3"/>
      <c r="AA3014" s="1"/>
      <c r="AB3014" s="10"/>
      <c r="AC3014" s="3"/>
      <c r="AD3014" s="3"/>
      <c r="AE3014" s="3"/>
      <c r="AF3014" s="10"/>
      <c r="AG3014" s="1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5"/>
      <c r="W3015" s="10"/>
      <c r="X3015" s="10"/>
      <c r="Y3015" s="31"/>
      <c r="Z3015" s="3"/>
      <c r="AA3015" s="1"/>
      <c r="AB3015" s="10"/>
      <c r="AC3015" s="3"/>
      <c r="AD3015" s="3"/>
      <c r="AE3015" s="3"/>
      <c r="AF3015" s="10"/>
      <c r="AG3015" s="1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5"/>
      <c r="W3016" s="10"/>
      <c r="X3016" s="10"/>
      <c r="Y3016" s="31"/>
      <c r="Z3016" s="3"/>
      <c r="AA3016" s="1"/>
      <c r="AB3016" s="10"/>
      <c r="AC3016" s="3"/>
      <c r="AD3016" s="3"/>
      <c r="AE3016" s="3"/>
      <c r="AF3016" s="10"/>
      <c r="AG3016" s="1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5"/>
      <c r="W3017" s="10"/>
      <c r="X3017" s="10"/>
      <c r="Y3017" s="31"/>
      <c r="Z3017" s="3"/>
      <c r="AA3017" s="1"/>
      <c r="AB3017" s="10"/>
      <c r="AC3017" s="3"/>
      <c r="AD3017" s="3"/>
      <c r="AE3017" s="3"/>
      <c r="AF3017" s="10"/>
      <c r="AG3017" s="1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5"/>
      <c r="W3018" s="10"/>
      <c r="X3018" s="10"/>
      <c r="Y3018" s="31"/>
      <c r="Z3018" s="3"/>
      <c r="AA3018" s="1"/>
      <c r="AB3018" s="10"/>
      <c r="AC3018" s="3"/>
      <c r="AD3018" s="3"/>
      <c r="AE3018" s="3"/>
      <c r="AF3018" s="10"/>
      <c r="AG3018" s="1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5"/>
      <c r="W3019" s="10"/>
      <c r="X3019" s="10"/>
      <c r="Y3019" s="31"/>
      <c r="Z3019" s="3"/>
      <c r="AA3019" s="1"/>
      <c r="AB3019" s="10"/>
      <c r="AC3019" s="3"/>
      <c r="AD3019" s="3"/>
      <c r="AE3019" s="3"/>
      <c r="AF3019" s="10"/>
      <c r="AG3019" s="1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5"/>
      <c r="W3020" s="10"/>
      <c r="X3020" s="10"/>
      <c r="Y3020" s="31"/>
      <c r="Z3020" s="3"/>
      <c r="AA3020" s="1"/>
      <c r="AB3020" s="10"/>
      <c r="AC3020" s="3"/>
      <c r="AD3020" s="3"/>
      <c r="AE3020" s="3"/>
      <c r="AF3020" s="10"/>
      <c r="AG3020" s="1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5"/>
      <c r="W3021" s="10"/>
      <c r="X3021" s="10"/>
      <c r="Y3021" s="31"/>
      <c r="Z3021" s="3"/>
      <c r="AA3021" s="1"/>
      <c r="AB3021" s="10"/>
      <c r="AC3021" s="3"/>
      <c r="AD3021" s="3"/>
      <c r="AE3021" s="3"/>
      <c r="AF3021" s="10"/>
      <c r="AG3021" s="1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5"/>
      <c r="W3022" s="10"/>
      <c r="X3022" s="10"/>
      <c r="Y3022" s="31"/>
      <c r="Z3022" s="3"/>
      <c r="AA3022" s="1"/>
      <c r="AB3022" s="10"/>
      <c r="AC3022" s="3"/>
      <c r="AD3022" s="3"/>
      <c r="AE3022" s="3"/>
      <c r="AF3022" s="10"/>
      <c r="AG3022" s="1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5"/>
      <c r="W3023" s="10"/>
      <c r="X3023" s="10"/>
      <c r="Y3023" s="31"/>
      <c r="Z3023" s="3"/>
      <c r="AA3023" s="1"/>
      <c r="AB3023" s="10"/>
      <c r="AC3023" s="3"/>
      <c r="AD3023" s="3"/>
      <c r="AE3023" s="3"/>
      <c r="AF3023" s="10"/>
      <c r="AG3023" s="1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5"/>
      <c r="W3024" s="10"/>
      <c r="X3024" s="10"/>
      <c r="Y3024" s="31"/>
      <c r="Z3024" s="3"/>
      <c r="AA3024" s="1"/>
      <c r="AB3024" s="10"/>
      <c r="AC3024" s="3"/>
      <c r="AD3024" s="3"/>
      <c r="AE3024" s="3"/>
      <c r="AF3024" s="10"/>
      <c r="AG3024" s="1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5"/>
      <c r="W3025" s="10"/>
      <c r="X3025" s="10"/>
      <c r="Y3025" s="31"/>
      <c r="Z3025" s="3"/>
      <c r="AA3025" s="1"/>
      <c r="AB3025" s="10"/>
      <c r="AC3025" s="3"/>
      <c r="AD3025" s="3"/>
      <c r="AE3025" s="3"/>
      <c r="AF3025" s="10"/>
      <c r="AG3025" s="1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5"/>
      <c r="W3026" s="10"/>
      <c r="X3026" s="10"/>
      <c r="Y3026" s="31"/>
      <c r="Z3026" s="3"/>
      <c r="AA3026" s="1"/>
      <c r="AB3026" s="10"/>
      <c r="AC3026" s="3"/>
      <c r="AD3026" s="3"/>
      <c r="AE3026" s="3"/>
      <c r="AF3026" s="10"/>
      <c r="AG3026" s="1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5"/>
      <c r="W3027" s="10"/>
      <c r="X3027" s="10"/>
      <c r="Y3027" s="31"/>
      <c r="Z3027" s="3"/>
      <c r="AA3027" s="1"/>
      <c r="AB3027" s="10"/>
      <c r="AC3027" s="3"/>
      <c r="AD3027" s="3"/>
      <c r="AE3027" s="3"/>
      <c r="AF3027" s="10"/>
      <c r="AG3027" s="1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5"/>
      <c r="W3028" s="10"/>
      <c r="X3028" s="10"/>
      <c r="Y3028" s="31"/>
      <c r="Z3028" s="3"/>
      <c r="AA3028" s="1"/>
      <c r="AB3028" s="10"/>
      <c r="AC3028" s="3"/>
      <c r="AD3028" s="3"/>
      <c r="AE3028" s="3"/>
      <c r="AF3028" s="10"/>
      <c r="AG3028" s="1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5"/>
      <c r="W3029" s="10"/>
      <c r="X3029" s="10"/>
      <c r="Y3029" s="31"/>
      <c r="Z3029" s="3"/>
      <c r="AA3029" s="1"/>
      <c r="AB3029" s="10"/>
      <c r="AC3029" s="3"/>
      <c r="AD3029" s="3"/>
      <c r="AE3029" s="3"/>
      <c r="AF3029" s="10"/>
      <c r="AG3029" s="1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5"/>
      <c r="W3030" s="10"/>
      <c r="X3030" s="10"/>
      <c r="Y3030" s="31"/>
      <c r="Z3030" s="3"/>
      <c r="AA3030" s="1"/>
      <c r="AB3030" s="10"/>
      <c r="AC3030" s="3"/>
      <c r="AD3030" s="3"/>
      <c r="AE3030" s="3"/>
      <c r="AF3030" s="10"/>
      <c r="AG3030" s="1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5"/>
      <c r="W3031" s="10"/>
      <c r="X3031" s="10"/>
      <c r="Y3031" s="31"/>
      <c r="Z3031" s="3"/>
      <c r="AA3031" s="1"/>
      <c r="AB3031" s="10"/>
      <c r="AC3031" s="3"/>
      <c r="AD3031" s="3"/>
      <c r="AE3031" s="3"/>
      <c r="AF3031" s="10"/>
      <c r="AG3031" s="1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5"/>
      <c r="W3032" s="10"/>
      <c r="X3032" s="10"/>
      <c r="Y3032" s="31"/>
      <c r="Z3032" s="3"/>
      <c r="AA3032" s="1"/>
      <c r="AB3032" s="10"/>
      <c r="AC3032" s="3"/>
      <c r="AD3032" s="3"/>
      <c r="AE3032" s="3"/>
      <c r="AF3032" s="10"/>
      <c r="AG3032" s="1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5"/>
      <c r="W3033" s="10"/>
      <c r="X3033" s="10"/>
      <c r="Y3033" s="31"/>
      <c r="Z3033" s="3"/>
      <c r="AA3033" s="1"/>
      <c r="AB3033" s="10"/>
      <c r="AC3033" s="3"/>
      <c r="AD3033" s="3"/>
      <c r="AE3033" s="3"/>
      <c r="AF3033" s="10"/>
      <c r="AG3033" s="1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5"/>
      <c r="W3034" s="10"/>
      <c r="X3034" s="10"/>
      <c r="Y3034" s="31"/>
      <c r="Z3034" s="3"/>
      <c r="AA3034" s="1"/>
      <c r="AB3034" s="10"/>
      <c r="AC3034" s="3"/>
      <c r="AD3034" s="3"/>
      <c r="AE3034" s="3"/>
      <c r="AF3034" s="10"/>
      <c r="AG3034" s="1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5"/>
      <c r="W3035" s="10"/>
      <c r="X3035" s="10"/>
      <c r="Y3035" s="31"/>
      <c r="Z3035" s="3"/>
      <c r="AA3035" s="1"/>
      <c r="AB3035" s="10"/>
      <c r="AC3035" s="3"/>
      <c r="AD3035" s="3"/>
      <c r="AE3035" s="3"/>
      <c r="AF3035" s="10"/>
      <c r="AG3035" s="1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5"/>
      <c r="W3036" s="10"/>
      <c r="X3036" s="10"/>
      <c r="Y3036" s="31"/>
      <c r="Z3036" s="3"/>
      <c r="AA3036" s="1"/>
      <c r="AB3036" s="10"/>
      <c r="AC3036" s="3"/>
      <c r="AD3036" s="3"/>
      <c r="AE3036" s="3"/>
      <c r="AF3036" s="10"/>
      <c r="AG3036" s="1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5"/>
      <c r="W3037" s="10"/>
      <c r="X3037" s="10"/>
      <c r="Y3037" s="31"/>
      <c r="Z3037" s="3"/>
      <c r="AA3037" s="1"/>
      <c r="AB3037" s="10"/>
      <c r="AC3037" s="3"/>
      <c r="AD3037" s="3"/>
      <c r="AE3037" s="3"/>
      <c r="AF3037" s="10"/>
      <c r="AG3037" s="1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5"/>
      <c r="W3038" s="10"/>
      <c r="X3038" s="10"/>
      <c r="Y3038" s="31"/>
      <c r="Z3038" s="3"/>
      <c r="AA3038" s="1"/>
      <c r="AB3038" s="10"/>
      <c r="AC3038" s="3"/>
      <c r="AD3038" s="3"/>
      <c r="AE3038" s="3"/>
      <c r="AF3038" s="10"/>
      <c r="AG3038" s="1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5"/>
      <c r="W3039" s="10"/>
      <c r="X3039" s="10"/>
      <c r="Y3039" s="31"/>
      <c r="Z3039" s="3"/>
      <c r="AA3039" s="1"/>
      <c r="AB3039" s="10"/>
      <c r="AC3039" s="3"/>
      <c r="AD3039" s="3"/>
      <c r="AE3039" s="3"/>
      <c r="AF3039" s="10"/>
      <c r="AG3039" s="1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5"/>
      <c r="W3040" s="10"/>
      <c r="X3040" s="10"/>
      <c r="Y3040" s="31"/>
      <c r="Z3040" s="3"/>
      <c r="AA3040" s="1"/>
      <c r="AB3040" s="10"/>
      <c r="AC3040" s="3"/>
      <c r="AD3040" s="3"/>
      <c r="AE3040" s="3"/>
      <c r="AF3040" s="10"/>
      <c r="AG3040" s="1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5"/>
      <c r="W3041" s="10"/>
      <c r="X3041" s="10"/>
      <c r="Y3041" s="31"/>
      <c r="Z3041" s="3"/>
      <c r="AA3041" s="1"/>
      <c r="AB3041" s="10"/>
      <c r="AC3041" s="3"/>
      <c r="AD3041" s="3"/>
      <c r="AE3041" s="3"/>
      <c r="AF3041" s="10"/>
      <c r="AG3041" s="1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5"/>
      <c r="W3042" s="10"/>
      <c r="X3042" s="10"/>
      <c r="Y3042" s="31"/>
      <c r="Z3042" s="3"/>
      <c r="AA3042" s="1"/>
      <c r="AB3042" s="10"/>
      <c r="AC3042" s="3"/>
      <c r="AD3042" s="3"/>
      <c r="AE3042" s="3"/>
      <c r="AF3042" s="10"/>
      <c r="AG3042" s="1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5"/>
      <c r="W3043" s="10"/>
      <c r="X3043" s="10"/>
      <c r="Y3043" s="31"/>
      <c r="Z3043" s="3"/>
      <c r="AA3043" s="1"/>
      <c r="AB3043" s="10"/>
      <c r="AC3043" s="3"/>
      <c r="AD3043" s="3"/>
      <c r="AE3043" s="3"/>
      <c r="AF3043" s="10"/>
      <c r="AG3043" s="1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5"/>
      <c r="W3044" s="10"/>
      <c r="X3044" s="10"/>
      <c r="Y3044" s="31"/>
      <c r="Z3044" s="3"/>
      <c r="AA3044" s="1"/>
      <c r="AB3044" s="10"/>
      <c r="AC3044" s="3"/>
      <c r="AD3044" s="3"/>
      <c r="AE3044" s="3"/>
      <c r="AF3044" s="10"/>
      <c r="AG3044" s="1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5"/>
      <c r="W3045" s="10"/>
      <c r="X3045" s="10"/>
      <c r="Y3045" s="31"/>
      <c r="Z3045" s="3"/>
      <c r="AA3045" s="1"/>
      <c r="AB3045" s="10"/>
      <c r="AC3045" s="3"/>
      <c r="AD3045" s="3"/>
      <c r="AE3045" s="3"/>
      <c r="AF3045" s="10"/>
      <c r="AG3045" s="1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5"/>
      <c r="W3046" s="10"/>
      <c r="X3046" s="10"/>
      <c r="Y3046" s="31"/>
      <c r="Z3046" s="3"/>
      <c r="AA3046" s="1"/>
      <c r="AB3046" s="10"/>
      <c r="AC3046" s="3"/>
      <c r="AD3046" s="3"/>
      <c r="AE3046" s="3"/>
      <c r="AF3046" s="10"/>
      <c r="AG3046" s="1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5"/>
      <c r="W3047" s="10"/>
      <c r="X3047" s="10"/>
      <c r="Y3047" s="31"/>
      <c r="Z3047" s="3"/>
      <c r="AA3047" s="1"/>
      <c r="AB3047" s="10"/>
      <c r="AC3047" s="3"/>
      <c r="AD3047" s="3"/>
      <c r="AE3047" s="3"/>
      <c r="AF3047" s="10"/>
      <c r="AG3047" s="1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5"/>
      <c r="W3048" s="10"/>
      <c r="X3048" s="10"/>
      <c r="Y3048" s="31"/>
      <c r="Z3048" s="3"/>
      <c r="AA3048" s="1"/>
      <c r="AB3048" s="10"/>
      <c r="AC3048" s="3"/>
      <c r="AD3048" s="3"/>
      <c r="AE3048" s="3"/>
      <c r="AF3048" s="10"/>
      <c r="AG3048" s="1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5"/>
      <c r="W3049" s="10"/>
      <c r="X3049" s="10"/>
      <c r="Y3049" s="31"/>
      <c r="Z3049" s="3"/>
      <c r="AA3049" s="1"/>
      <c r="AB3049" s="10"/>
      <c r="AC3049" s="3"/>
      <c r="AD3049" s="3"/>
      <c r="AE3049" s="3"/>
      <c r="AF3049" s="10"/>
      <c r="AG3049" s="1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5"/>
      <c r="W3050" s="10"/>
      <c r="X3050" s="10"/>
      <c r="Y3050" s="31"/>
      <c r="Z3050" s="3"/>
      <c r="AA3050" s="1"/>
      <c r="AB3050" s="10"/>
      <c r="AC3050" s="3"/>
      <c r="AD3050" s="3"/>
      <c r="AE3050" s="3"/>
      <c r="AF3050" s="10"/>
      <c r="AG3050" s="1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5"/>
      <c r="W3051" s="10"/>
      <c r="X3051" s="10"/>
      <c r="Y3051" s="31"/>
      <c r="Z3051" s="3"/>
      <c r="AA3051" s="1"/>
      <c r="AB3051" s="10"/>
      <c r="AC3051" s="3"/>
      <c r="AD3051" s="3"/>
      <c r="AE3051" s="3"/>
      <c r="AF3051" s="10"/>
      <c r="AG3051" s="1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5"/>
      <c r="W3052" s="10"/>
      <c r="X3052" s="10"/>
      <c r="Y3052" s="31"/>
      <c r="Z3052" s="3"/>
      <c r="AA3052" s="1"/>
      <c r="AB3052" s="10"/>
      <c r="AC3052" s="3"/>
      <c r="AD3052" s="3"/>
      <c r="AE3052" s="3"/>
      <c r="AF3052" s="10"/>
      <c r="AG3052" s="1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5"/>
      <c r="W3053" s="10"/>
      <c r="X3053" s="10"/>
      <c r="Y3053" s="31"/>
      <c r="Z3053" s="3"/>
      <c r="AA3053" s="1"/>
      <c r="AB3053" s="10"/>
      <c r="AC3053" s="3"/>
      <c r="AD3053" s="3"/>
      <c r="AE3053" s="3"/>
      <c r="AF3053" s="10"/>
      <c r="AG3053" s="1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5"/>
      <c r="W3054" s="10"/>
      <c r="X3054" s="10"/>
      <c r="Y3054" s="31"/>
      <c r="Z3054" s="3"/>
      <c r="AA3054" s="1"/>
      <c r="AB3054" s="10"/>
      <c r="AC3054" s="3"/>
      <c r="AD3054" s="3"/>
      <c r="AE3054" s="3"/>
      <c r="AF3054" s="10"/>
      <c r="AG3054" s="1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5"/>
      <c r="W3055" s="10"/>
      <c r="X3055" s="10"/>
      <c r="Y3055" s="31"/>
      <c r="Z3055" s="3"/>
      <c r="AA3055" s="1"/>
      <c r="AB3055" s="10"/>
      <c r="AC3055" s="3"/>
      <c r="AD3055" s="3"/>
      <c r="AE3055" s="3"/>
      <c r="AF3055" s="10"/>
      <c r="AG3055" s="1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5"/>
      <c r="W3056" s="10"/>
      <c r="X3056" s="10"/>
      <c r="Y3056" s="31"/>
      <c r="Z3056" s="3"/>
      <c r="AA3056" s="1"/>
      <c r="AB3056" s="10"/>
      <c r="AC3056" s="3"/>
      <c r="AD3056" s="3"/>
      <c r="AE3056" s="3"/>
      <c r="AF3056" s="10"/>
      <c r="AG3056" s="1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5"/>
      <c r="W3057" s="10"/>
      <c r="X3057" s="10"/>
      <c r="Y3057" s="31"/>
      <c r="Z3057" s="3"/>
      <c r="AA3057" s="1"/>
      <c r="AB3057" s="10"/>
      <c r="AC3057" s="3"/>
      <c r="AD3057" s="3"/>
      <c r="AE3057" s="3"/>
      <c r="AF3057" s="10"/>
      <c r="AG3057" s="1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5"/>
      <c r="W3058" s="10"/>
      <c r="X3058" s="10"/>
      <c r="Y3058" s="31"/>
      <c r="Z3058" s="3"/>
      <c r="AA3058" s="1"/>
      <c r="AB3058" s="10"/>
      <c r="AC3058" s="3"/>
      <c r="AD3058" s="3"/>
      <c r="AE3058" s="3"/>
      <c r="AF3058" s="10"/>
      <c r="AG3058" s="1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5"/>
      <c r="W3059" s="10"/>
      <c r="X3059" s="10"/>
      <c r="Y3059" s="31"/>
      <c r="Z3059" s="3"/>
      <c r="AA3059" s="1"/>
      <c r="AB3059" s="10"/>
      <c r="AC3059" s="3"/>
      <c r="AD3059" s="3"/>
      <c r="AE3059" s="3"/>
      <c r="AF3059" s="10"/>
      <c r="AG3059" s="1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5"/>
      <c r="W3060" s="10"/>
      <c r="X3060" s="10"/>
      <c r="Y3060" s="31"/>
      <c r="Z3060" s="3"/>
      <c r="AA3060" s="1"/>
      <c r="AB3060" s="10"/>
      <c r="AC3060" s="3"/>
      <c r="AD3060" s="3"/>
      <c r="AE3060" s="3"/>
      <c r="AF3060" s="10"/>
      <c r="AG3060" s="1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5"/>
      <c r="W3061" s="10"/>
      <c r="X3061" s="10"/>
      <c r="Y3061" s="31"/>
      <c r="Z3061" s="3"/>
      <c r="AA3061" s="1"/>
      <c r="AB3061" s="10"/>
      <c r="AC3061" s="3"/>
      <c r="AD3061" s="3"/>
      <c r="AE3061" s="3"/>
      <c r="AF3061" s="10"/>
      <c r="AG3061" s="1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5"/>
      <c r="W3062" s="10"/>
      <c r="X3062" s="10"/>
      <c r="Y3062" s="31"/>
      <c r="Z3062" s="3"/>
      <c r="AA3062" s="1"/>
      <c r="AB3062" s="10"/>
      <c r="AC3062" s="3"/>
      <c r="AD3062" s="3"/>
      <c r="AE3062" s="3"/>
      <c r="AF3062" s="10"/>
      <c r="AG3062" s="1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5"/>
      <c r="W3063" s="10"/>
      <c r="X3063" s="10"/>
      <c r="Y3063" s="31"/>
      <c r="Z3063" s="3"/>
      <c r="AA3063" s="1"/>
      <c r="AB3063" s="10"/>
      <c r="AC3063" s="3"/>
      <c r="AD3063" s="3"/>
      <c r="AE3063" s="3"/>
      <c r="AF3063" s="10"/>
      <c r="AG3063" s="1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5"/>
      <c r="W3064" s="10"/>
      <c r="X3064" s="10"/>
      <c r="Y3064" s="31"/>
      <c r="Z3064" s="3"/>
      <c r="AA3064" s="1"/>
      <c r="AB3064" s="10"/>
      <c r="AC3064" s="3"/>
      <c r="AD3064" s="3"/>
      <c r="AE3064" s="3"/>
      <c r="AF3064" s="10"/>
      <c r="AG3064" s="1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5"/>
      <c r="W3065" s="10"/>
      <c r="X3065" s="10"/>
      <c r="Y3065" s="31"/>
      <c r="Z3065" s="3"/>
      <c r="AA3065" s="1"/>
      <c r="AB3065" s="10"/>
      <c r="AC3065" s="3"/>
      <c r="AD3065" s="3"/>
      <c r="AE3065" s="3"/>
      <c r="AF3065" s="10"/>
      <c r="AG3065" s="1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5"/>
      <c r="W3066" s="10"/>
      <c r="X3066" s="10"/>
      <c r="Y3066" s="31"/>
      <c r="Z3066" s="3"/>
      <c r="AA3066" s="1"/>
      <c r="AB3066" s="10"/>
      <c r="AC3066" s="3"/>
      <c r="AD3066" s="3"/>
      <c r="AE3066" s="3"/>
      <c r="AF3066" s="10"/>
      <c r="AG3066" s="1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5"/>
      <c r="W3067" s="10"/>
      <c r="X3067" s="10"/>
      <c r="Y3067" s="31"/>
      <c r="Z3067" s="3"/>
      <c r="AA3067" s="1"/>
      <c r="AB3067" s="10"/>
      <c r="AC3067" s="3"/>
      <c r="AD3067" s="3"/>
      <c r="AE3067" s="3"/>
      <c r="AF3067" s="10"/>
      <c r="AG3067" s="1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5"/>
      <c r="W3068" s="10"/>
      <c r="X3068" s="10"/>
      <c r="Y3068" s="31"/>
      <c r="Z3068" s="3"/>
      <c r="AA3068" s="1"/>
      <c r="AB3068" s="10"/>
      <c r="AC3068" s="3"/>
      <c r="AD3068" s="3"/>
      <c r="AE3068" s="3"/>
      <c r="AF3068" s="10"/>
      <c r="AG3068" s="1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5"/>
      <c r="W3069" s="10"/>
      <c r="X3069" s="10"/>
      <c r="Y3069" s="31"/>
      <c r="Z3069" s="3"/>
      <c r="AA3069" s="1"/>
      <c r="AB3069" s="10"/>
      <c r="AC3069" s="3"/>
      <c r="AD3069" s="3"/>
      <c r="AE3069" s="3"/>
      <c r="AF3069" s="10"/>
      <c r="AG3069" s="1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5"/>
      <c r="W3070" s="10"/>
      <c r="X3070" s="10"/>
      <c r="Y3070" s="31"/>
      <c r="Z3070" s="3"/>
      <c r="AA3070" s="1"/>
      <c r="AB3070" s="10"/>
      <c r="AC3070" s="3"/>
      <c r="AD3070" s="3"/>
      <c r="AE3070" s="3"/>
      <c r="AF3070" s="10"/>
      <c r="AG3070" s="1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5"/>
      <c r="W3071" s="10"/>
      <c r="X3071" s="10"/>
      <c r="Y3071" s="31"/>
      <c r="Z3071" s="3"/>
      <c r="AA3071" s="1"/>
      <c r="AB3071" s="10"/>
      <c r="AC3071" s="3"/>
      <c r="AD3071" s="3"/>
      <c r="AE3071" s="3"/>
      <c r="AF3071" s="10"/>
      <c r="AG3071" s="1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5"/>
      <c r="W3072" s="10"/>
      <c r="X3072" s="10"/>
      <c r="Y3072" s="31"/>
      <c r="Z3072" s="3"/>
      <c r="AA3072" s="1"/>
      <c r="AB3072" s="10"/>
      <c r="AC3072" s="3"/>
      <c r="AD3072" s="3"/>
      <c r="AE3072" s="3"/>
      <c r="AF3072" s="10"/>
      <c r="AG3072" s="1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5"/>
      <c r="W3073" s="10"/>
      <c r="X3073" s="10"/>
      <c r="Y3073" s="31"/>
      <c r="Z3073" s="3"/>
      <c r="AA3073" s="1"/>
      <c r="AB3073" s="10"/>
      <c r="AC3073" s="3"/>
      <c r="AD3073" s="3"/>
      <c r="AE3073" s="3"/>
      <c r="AF3073" s="10"/>
      <c r="AG3073" s="1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5"/>
      <c r="W3074" s="10"/>
      <c r="X3074" s="10"/>
      <c r="Y3074" s="31"/>
      <c r="Z3074" s="3"/>
      <c r="AA3074" s="1"/>
      <c r="AB3074" s="10"/>
      <c r="AC3074" s="3"/>
      <c r="AD3074" s="3"/>
      <c r="AE3074" s="3"/>
      <c r="AF3074" s="10"/>
      <c r="AG3074" s="1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5"/>
      <c r="W3075" s="10"/>
      <c r="X3075" s="10"/>
      <c r="Y3075" s="31"/>
      <c r="Z3075" s="3"/>
      <c r="AA3075" s="1"/>
      <c r="AB3075" s="10"/>
      <c r="AC3075" s="3"/>
      <c r="AD3075" s="3"/>
      <c r="AE3075" s="3"/>
      <c r="AF3075" s="10"/>
      <c r="AG3075" s="1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5"/>
      <c r="W3076" s="10"/>
      <c r="X3076" s="10"/>
      <c r="Y3076" s="31"/>
      <c r="Z3076" s="3"/>
      <c r="AA3076" s="1"/>
      <c r="AB3076" s="10"/>
      <c r="AC3076" s="3"/>
      <c r="AD3076" s="3"/>
      <c r="AE3076" s="3"/>
      <c r="AF3076" s="10"/>
      <c r="AG3076" s="1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5"/>
      <c r="W3077" s="10"/>
      <c r="X3077" s="10"/>
      <c r="Y3077" s="31"/>
      <c r="Z3077" s="3"/>
      <c r="AA3077" s="1"/>
      <c r="AB3077" s="10"/>
      <c r="AC3077" s="3"/>
      <c r="AD3077" s="3"/>
      <c r="AE3077" s="3"/>
      <c r="AF3077" s="10"/>
      <c r="AG3077" s="1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5"/>
      <c r="W3078" s="10"/>
      <c r="X3078" s="10"/>
      <c r="Y3078" s="31"/>
      <c r="Z3078" s="3"/>
      <c r="AA3078" s="1"/>
      <c r="AB3078" s="10"/>
      <c r="AC3078" s="3"/>
      <c r="AD3078" s="3"/>
      <c r="AE3078" s="3"/>
      <c r="AF3078" s="10"/>
      <c r="AG3078" s="1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5"/>
      <c r="W3079" s="10"/>
      <c r="X3079" s="10"/>
      <c r="Y3079" s="31"/>
      <c r="Z3079" s="3"/>
      <c r="AA3079" s="1"/>
      <c r="AB3079" s="10"/>
      <c r="AC3079" s="3"/>
      <c r="AD3079" s="3"/>
      <c r="AE3079" s="3"/>
      <c r="AF3079" s="10"/>
      <c r="AG3079" s="1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5"/>
      <c r="W3080" s="10"/>
      <c r="X3080" s="10"/>
      <c r="Y3080" s="31"/>
      <c r="Z3080" s="3"/>
      <c r="AA3080" s="1"/>
      <c r="AB3080" s="10"/>
      <c r="AC3080" s="3"/>
      <c r="AD3080" s="3"/>
      <c r="AE3080" s="3"/>
      <c r="AF3080" s="10"/>
      <c r="AG3080" s="1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5"/>
      <c r="W3081" s="10"/>
      <c r="X3081" s="10"/>
      <c r="Y3081" s="31"/>
      <c r="Z3081" s="3"/>
      <c r="AA3081" s="1"/>
      <c r="AB3081" s="10"/>
      <c r="AC3081" s="3"/>
      <c r="AD3081" s="3"/>
      <c r="AE3081" s="3"/>
      <c r="AF3081" s="10"/>
      <c r="AG3081" s="1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5"/>
      <c r="W3082" s="10"/>
      <c r="X3082" s="10"/>
      <c r="Y3082" s="31"/>
      <c r="Z3082" s="3"/>
      <c r="AA3082" s="1"/>
      <c r="AB3082" s="10"/>
      <c r="AC3082" s="3"/>
      <c r="AD3082" s="3"/>
      <c r="AE3082" s="3"/>
      <c r="AF3082" s="10"/>
      <c r="AG3082" s="1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5"/>
      <c r="W3083" s="10"/>
      <c r="X3083" s="10"/>
      <c r="Y3083" s="31"/>
      <c r="Z3083" s="3"/>
      <c r="AA3083" s="1"/>
      <c r="AB3083" s="10"/>
      <c r="AC3083" s="3"/>
      <c r="AD3083" s="3"/>
      <c r="AE3083" s="3"/>
      <c r="AF3083" s="10"/>
      <c r="AG3083" s="1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5"/>
      <c r="W3084" s="10"/>
      <c r="X3084" s="10"/>
      <c r="Y3084" s="31"/>
      <c r="Z3084" s="3"/>
      <c r="AA3084" s="1"/>
      <c r="AB3084" s="10"/>
      <c r="AC3084" s="3"/>
      <c r="AD3084" s="3"/>
      <c r="AE3084" s="3"/>
      <c r="AF3084" s="10"/>
      <c r="AG3084" s="1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5"/>
      <c r="W3085" s="10"/>
      <c r="X3085" s="10"/>
      <c r="Y3085" s="31"/>
      <c r="Z3085" s="3"/>
      <c r="AA3085" s="1"/>
      <c r="AB3085" s="10"/>
      <c r="AC3085" s="3"/>
      <c r="AD3085" s="3"/>
      <c r="AE3085" s="3"/>
      <c r="AF3085" s="10"/>
      <c r="AG3085" s="1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5"/>
      <c r="W3086" s="10"/>
      <c r="X3086" s="10"/>
      <c r="Y3086" s="31"/>
      <c r="Z3086" s="3"/>
      <c r="AA3086" s="1"/>
      <c r="AB3086" s="10"/>
      <c r="AC3086" s="3"/>
      <c r="AD3086" s="3"/>
      <c r="AE3086" s="3"/>
      <c r="AF3086" s="10"/>
      <c r="AG3086" s="1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5"/>
      <c r="W3087" s="10"/>
      <c r="X3087" s="10"/>
      <c r="Y3087" s="31"/>
      <c r="Z3087" s="3"/>
      <c r="AA3087" s="1"/>
      <c r="AB3087" s="10"/>
      <c r="AC3087" s="3"/>
      <c r="AD3087" s="3"/>
      <c r="AE3087" s="3"/>
      <c r="AF3087" s="10"/>
      <c r="AG3087" s="1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5"/>
      <c r="W3088" s="10"/>
      <c r="X3088" s="10"/>
      <c r="Y3088" s="31"/>
      <c r="Z3088" s="3"/>
      <c r="AA3088" s="1"/>
      <c r="AB3088" s="10"/>
      <c r="AC3088" s="3"/>
      <c r="AD3088" s="3"/>
      <c r="AE3088" s="3"/>
      <c r="AF3088" s="10"/>
      <c r="AG3088" s="1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5"/>
      <c r="W3089" s="10"/>
      <c r="X3089" s="10"/>
      <c r="Y3089" s="31"/>
      <c r="Z3089" s="3"/>
      <c r="AA3089" s="1"/>
      <c r="AB3089" s="10"/>
      <c r="AC3089" s="3"/>
      <c r="AD3089" s="3"/>
      <c r="AE3089" s="3"/>
      <c r="AF3089" s="10"/>
      <c r="AG3089" s="1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5"/>
      <c r="W3090" s="10"/>
      <c r="X3090" s="10"/>
      <c r="Y3090" s="31"/>
      <c r="Z3090" s="3"/>
      <c r="AA3090" s="1"/>
      <c r="AB3090" s="10"/>
      <c r="AC3090" s="3"/>
      <c r="AD3090" s="3"/>
      <c r="AE3090" s="3"/>
      <c r="AF3090" s="10"/>
      <c r="AG3090" s="1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5"/>
      <c r="W3091" s="10"/>
      <c r="X3091" s="10"/>
      <c r="Y3091" s="31"/>
      <c r="Z3091" s="3"/>
      <c r="AA3091" s="1"/>
      <c r="AB3091" s="10"/>
      <c r="AC3091" s="3"/>
      <c r="AD3091" s="3"/>
      <c r="AE3091" s="3"/>
      <c r="AF3091" s="10"/>
      <c r="AG3091" s="1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5"/>
      <c r="W3092" s="10"/>
      <c r="X3092" s="10"/>
      <c r="Y3092" s="31"/>
      <c r="Z3092" s="3"/>
      <c r="AA3092" s="1"/>
      <c r="AB3092" s="10"/>
      <c r="AC3092" s="3"/>
      <c r="AD3092" s="3"/>
      <c r="AE3092" s="3"/>
      <c r="AF3092" s="10"/>
      <c r="AG3092" s="1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5"/>
      <c r="W3093" s="10"/>
      <c r="X3093" s="10"/>
      <c r="Y3093" s="31"/>
      <c r="Z3093" s="3"/>
      <c r="AA3093" s="1"/>
      <c r="AB3093" s="10"/>
      <c r="AC3093" s="3"/>
      <c r="AD3093" s="3"/>
      <c r="AE3093" s="3"/>
      <c r="AF3093" s="10"/>
      <c r="AG3093" s="1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5"/>
      <c r="W3094" s="10"/>
      <c r="X3094" s="10"/>
      <c r="Y3094" s="31"/>
      <c r="Z3094" s="3"/>
      <c r="AA3094" s="1"/>
      <c r="AB3094" s="10"/>
      <c r="AC3094" s="3"/>
      <c r="AD3094" s="3"/>
      <c r="AE3094" s="3"/>
      <c r="AF3094" s="10"/>
      <c r="AG3094" s="1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5"/>
      <c r="W3095" s="10"/>
      <c r="X3095" s="10"/>
      <c r="Y3095" s="31"/>
      <c r="Z3095" s="3"/>
      <c r="AA3095" s="1"/>
      <c r="AB3095" s="10"/>
      <c r="AC3095" s="3"/>
      <c r="AD3095" s="3"/>
      <c r="AE3095" s="3"/>
      <c r="AF3095" s="10"/>
      <c r="AG3095" s="1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5"/>
      <c r="W3096" s="10"/>
      <c r="X3096" s="10"/>
      <c r="Y3096" s="31"/>
      <c r="Z3096" s="3"/>
      <c r="AA3096" s="1"/>
      <c r="AB3096" s="10"/>
      <c r="AC3096" s="3"/>
      <c r="AD3096" s="3"/>
      <c r="AE3096" s="3"/>
      <c r="AF3096" s="10"/>
      <c r="AG3096" s="1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5"/>
      <c r="W3097" s="10"/>
      <c r="X3097" s="10"/>
      <c r="Y3097" s="31"/>
      <c r="Z3097" s="3"/>
      <c r="AA3097" s="1"/>
      <c r="AB3097" s="10"/>
      <c r="AC3097" s="3"/>
      <c r="AD3097" s="3"/>
      <c r="AE3097" s="3"/>
      <c r="AF3097" s="10"/>
      <c r="AG3097" s="1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5"/>
      <c r="W3098" s="10"/>
      <c r="X3098" s="10"/>
      <c r="Y3098" s="31"/>
      <c r="Z3098" s="3"/>
      <c r="AA3098" s="1"/>
      <c r="AB3098" s="10"/>
      <c r="AC3098" s="3"/>
      <c r="AD3098" s="3"/>
      <c r="AE3098" s="3"/>
      <c r="AF3098" s="10"/>
      <c r="AG3098" s="1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5"/>
      <c r="W3099" s="10"/>
      <c r="X3099" s="10"/>
      <c r="Y3099" s="31"/>
      <c r="Z3099" s="3"/>
      <c r="AA3099" s="1"/>
      <c r="AB3099" s="10"/>
      <c r="AC3099" s="3"/>
      <c r="AD3099" s="3"/>
      <c r="AE3099" s="3"/>
      <c r="AF3099" s="10"/>
      <c r="AG3099" s="1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5"/>
      <c r="W3100" s="10"/>
      <c r="X3100" s="10"/>
      <c r="Y3100" s="31"/>
      <c r="Z3100" s="3"/>
      <c r="AA3100" s="1"/>
      <c r="AB3100" s="10"/>
      <c r="AC3100" s="3"/>
      <c r="AD3100" s="3"/>
      <c r="AE3100" s="3"/>
      <c r="AF3100" s="10"/>
      <c r="AG3100" s="1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5"/>
      <c r="W3101" s="10"/>
      <c r="X3101" s="10"/>
      <c r="Y3101" s="31"/>
      <c r="Z3101" s="3"/>
      <c r="AA3101" s="1"/>
      <c r="AB3101" s="10"/>
      <c r="AC3101" s="3"/>
      <c r="AD3101" s="3"/>
      <c r="AE3101" s="3"/>
      <c r="AF3101" s="10"/>
      <c r="AG3101" s="1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5"/>
      <c r="W3102" s="10"/>
      <c r="X3102" s="10"/>
      <c r="Y3102" s="31"/>
      <c r="Z3102" s="3"/>
      <c r="AA3102" s="1"/>
      <c r="AB3102" s="10"/>
      <c r="AC3102" s="3"/>
      <c r="AD3102" s="3"/>
      <c r="AE3102" s="3"/>
      <c r="AF3102" s="10"/>
      <c r="AG3102" s="1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5"/>
      <c r="W3103" s="10"/>
      <c r="X3103" s="10"/>
      <c r="Y3103" s="31"/>
      <c r="Z3103" s="3"/>
      <c r="AA3103" s="1"/>
      <c r="AB3103" s="10"/>
      <c r="AC3103" s="3"/>
      <c r="AD3103" s="3"/>
      <c r="AE3103" s="3"/>
      <c r="AF3103" s="10"/>
      <c r="AG3103" s="1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5"/>
      <c r="W3104" s="10"/>
      <c r="X3104" s="10"/>
      <c r="Y3104" s="31"/>
      <c r="Z3104" s="3"/>
      <c r="AA3104" s="1"/>
      <c r="AB3104" s="10"/>
      <c r="AC3104" s="3"/>
      <c r="AD3104" s="3"/>
      <c r="AE3104" s="3"/>
      <c r="AF3104" s="10"/>
      <c r="AG3104" s="1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5"/>
      <c r="W3105" s="10"/>
      <c r="X3105" s="10"/>
      <c r="Y3105" s="31"/>
      <c r="Z3105" s="3"/>
      <c r="AA3105" s="1"/>
      <c r="AB3105" s="10"/>
      <c r="AC3105" s="3"/>
      <c r="AD3105" s="3"/>
      <c r="AE3105" s="3"/>
      <c r="AF3105" s="10"/>
      <c r="AG3105" s="1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5"/>
      <c r="W3106" s="10"/>
      <c r="X3106" s="10"/>
      <c r="Y3106" s="31"/>
      <c r="Z3106" s="3"/>
      <c r="AA3106" s="1"/>
      <c r="AB3106" s="10"/>
      <c r="AC3106" s="3"/>
      <c r="AD3106" s="3"/>
      <c r="AE3106" s="3"/>
      <c r="AF3106" s="10"/>
      <c r="AG3106" s="1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5"/>
      <c r="W3107" s="10"/>
      <c r="X3107" s="10"/>
      <c r="Y3107" s="31"/>
      <c r="Z3107" s="3"/>
      <c r="AA3107" s="1"/>
      <c r="AB3107" s="10"/>
      <c r="AC3107" s="3"/>
      <c r="AD3107" s="3"/>
      <c r="AE3107" s="3"/>
      <c r="AF3107" s="10"/>
      <c r="AG3107" s="1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5"/>
      <c r="W3108" s="10"/>
      <c r="X3108" s="10"/>
      <c r="Y3108" s="31"/>
      <c r="Z3108" s="3"/>
      <c r="AA3108" s="1"/>
      <c r="AB3108" s="10"/>
      <c r="AC3108" s="3"/>
      <c r="AD3108" s="3"/>
      <c r="AE3108" s="3"/>
      <c r="AF3108" s="10"/>
      <c r="AG3108" s="1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5"/>
      <c r="W3109" s="10"/>
      <c r="X3109" s="10"/>
      <c r="Y3109" s="31"/>
      <c r="Z3109" s="3"/>
      <c r="AA3109" s="1"/>
      <c r="AB3109" s="10"/>
      <c r="AC3109" s="3"/>
      <c r="AD3109" s="3"/>
      <c r="AE3109" s="3"/>
      <c r="AF3109" s="10"/>
      <c r="AG3109" s="1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5"/>
      <c r="W3110" s="10"/>
      <c r="X3110" s="10"/>
      <c r="Y3110" s="31"/>
      <c r="Z3110" s="3"/>
      <c r="AA3110" s="1"/>
      <c r="AB3110" s="10"/>
      <c r="AC3110" s="3"/>
      <c r="AD3110" s="3"/>
      <c r="AE3110" s="3"/>
      <c r="AF3110" s="10"/>
      <c r="AG3110" s="1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5"/>
      <c r="W3111" s="10"/>
      <c r="X3111" s="10"/>
      <c r="Y3111" s="31"/>
      <c r="Z3111" s="3"/>
      <c r="AA3111" s="1"/>
      <c r="AB3111" s="10"/>
      <c r="AC3111" s="3"/>
      <c r="AD3111" s="3"/>
      <c r="AE3111" s="3"/>
      <c r="AF3111" s="10"/>
      <c r="AG3111" s="1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5"/>
      <c r="W3112" s="10"/>
      <c r="X3112" s="10"/>
      <c r="Y3112" s="31"/>
      <c r="Z3112" s="3"/>
      <c r="AA3112" s="1"/>
      <c r="AB3112" s="10"/>
      <c r="AC3112" s="3"/>
      <c r="AD3112" s="3"/>
      <c r="AE3112" s="3"/>
      <c r="AF3112" s="10"/>
      <c r="AG3112" s="1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5"/>
      <c r="W3113" s="10"/>
      <c r="X3113" s="10"/>
      <c r="Y3113" s="31"/>
      <c r="Z3113" s="3"/>
      <c r="AA3113" s="1"/>
      <c r="AB3113" s="10"/>
      <c r="AC3113" s="3"/>
      <c r="AD3113" s="3"/>
      <c r="AE3113" s="3"/>
      <c r="AF3113" s="10"/>
      <c r="AG3113" s="1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5"/>
      <c r="W3114" s="10"/>
      <c r="X3114" s="10"/>
      <c r="Y3114" s="31"/>
      <c r="Z3114" s="3"/>
      <c r="AA3114" s="1"/>
      <c r="AB3114" s="10"/>
      <c r="AC3114" s="3"/>
      <c r="AD3114" s="3"/>
      <c r="AE3114" s="3"/>
      <c r="AF3114" s="10"/>
      <c r="AG3114" s="1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5"/>
      <c r="W3115" s="10"/>
      <c r="X3115" s="10"/>
      <c r="Y3115" s="31"/>
      <c r="Z3115" s="3"/>
      <c r="AA3115" s="1"/>
      <c r="AB3115" s="10"/>
      <c r="AC3115" s="3"/>
      <c r="AD3115" s="3"/>
      <c r="AE3115" s="3"/>
      <c r="AF3115" s="10"/>
      <c r="AG3115" s="1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5"/>
      <c r="W3116" s="29"/>
      <c r="X3116" s="29"/>
      <c r="Y3116" s="35"/>
      <c r="Z3116" s="22"/>
      <c r="AA3116" s="25"/>
      <c r="AB3116" s="29"/>
      <c r="AC3116" s="22"/>
      <c r="AD3116" s="22"/>
      <c r="AE3116" s="22"/>
      <c r="AF3116" s="29"/>
      <c r="AG3116" s="23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  <c r="EX3116" s="25"/>
    </row>
    <row r="3117" spans="1:154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5"/>
      <c r="W3117" s="10"/>
      <c r="X3117" s="10"/>
      <c r="Y3117" s="31"/>
      <c r="Z3117" s="3"/>
      <c r="AA3117" s="1"/>
      <c r="AB3117" s="10"/>
      <c r="AC3117" s="3"/>
      <c r="AD3117" s="3"/>
      <c r="AE3117" s="3"/>
      <c r="AF3117" s="10"/>
      <c r="AG3117" s="1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5"/>
      <c r="W3118" s="29"/>
      <c r="X3118" s="29"/>
      <c r="Y3118" s="35"/>
      <c r="Z3118" s="22"/>
      <c r="AA3118" s="25"/>
      <c r="AB3118" s="29"/>
      <c r="AC3118" s="22"/>
      <c r="AD3118" s="22"/>
      <c r="AE3118" s="22"/>
      <c r="AF3118" s="29"/>
      <c r="AG3118" s="23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  <c r="EX3118" s="25"/>
    </row>
    <row r="3119" spans="1:154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5"/>
      <c r="W3119" s="10"/>
      <c r="X3119" s="10"/>
      <c r="Y3119" s="31"/>
      <c r="Z3119" s="3"/>
      <c r="AA3119" s="1"/>
      <c r="AB3119" s="10"/>
      <c r="AC3119" s="3"/>
      <c r="AD3119" s="3"/>
      <c r="AE3119" s="3"/>
      <c r="AF3119" s="10"/>
      <c r="AG3119" s="1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5"/>
      <c r="W3120" s="10"/>
      <c r="X3120" s="10"/>
      <c r="Y3120" s="31"/>
      <c r="Z3120" s="3"/>
      <c r="AA3120" s="1"/>
      <c r="AB3120" s="10"/>
      <c r="AC3120" s="3"/>
      <c r="AD3120" s="3"/>
      <c r="AE3120" s="3"/>
      <c r="AF3120" s="10"/>
      <c r="AG3120" s="1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5"/>
      <c r="W3121" s="10"/>
      <c r="X3121" s="10"/>
      <c r="Y3121" s="31"/>
      <c r="Z3121" s="3"/>
      <c r="AA3121" s="1"/>
      <c r="AB3121" s="10"/>
      <c r="AC3121" s="3"/>
      <c r="AD3121" s="3"/>
      <c r="AE3121" s="3"/>
      <c r="AF3121" s="10"/>
      <c r="AG3121" s="1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5"/>
      <c r="W3122" s="10"/>
      <c r="X3122" s="10"/>
      <c r="Y3122" s="31"/>
      <c r="Z3122" s="3"/>
      <c r="AA3122" s="1"/>
      <c r="AB3122" s="10"/>
      <c r="AC3122" s="3"/>
      <c r="AD3122" s="3"/>
      <c r="AE3122" s="3"/>
      <c r="AF3122" s="10"/>
      <c r="AG3122" s="1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5"/>
      <c r="W3123" s="10"/>
      <c r="X3123" s="10"/>
      <c r="Y3123" s="31"/>
      <c r="Z3123" s="3"/>
      <c r="AA3123" s="1"/>
      <c r="AB3123" s="10"/>
      <c r="AC3123" s="3"/>
      <c r="AD3123" s="3"/>
      <c r="AE3123" s="3"/>
      <c r="AF3123" s="10"/>
      <c r="AG3123" s="1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5"/>
      <c r="W3124" s="10"/>
      <c r="X3124" s="10"/>
      <c r="Y3124" s="31"/>
      <c r="Z3124" s="3"/>
      <c r="AA3124" s="1"/>
      <c r="AB3124" s="10"/>
      <c r="AC3124" s="3"/>
      <c r="AD3124" s="3"/>
      <c r="AE3124" s="3"/>
      <c r="AF3124" s="10"/>
      <c r="AG3124" s="1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5"/>
      <c r="W3125" s="10"/>
      <c r="X3125" s="10"/>
      <c r="Y3125" s="31"/>
      <c r="Z3125" s="3"/>
      <c r="AA3125" s="1"/>
      <c r="AB3125" s="10"/>
      <c r="AC3125" s="3"/>
      <c r="AD3125" s="3"/>
      <c r="AE3125" s="3"/>
      <c r="AF3125" s="10"/>
      <c r="AG3125" s="1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5"/>
      <c r="W3126" s="10"/>
      <c r="X3126" s="10"/>
      <c r="Y3126" s="31"/>
      <c r="Z3126" s="3"/>
      <c r="AA3126" s="1"/>
      <c r="AB3126" s="10"/>
      <c r="AC3126" s="3"/>
      <c r="AD3126" s="3"/>
      <c r="AE3126" s="3"/>
      <c r="AF3126" s="10"/>
      <c r="AG3126" s="1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5"/>
      <c r="W3127" s="10"/>
      <c r="X3127" s="10"/>
      <c r="Y3127" s="31"/>
      <c r="Z3127" s="3"/>
      <c r="AA3127" s="1"/>
      <c r="AB3127" s="10"/>
      <c r="AC3127" s="3"/>
      <c r="AD3127" s="3"/>
      <c r="AE3127" s="3"/>
      <c r="AF3127" s="10"/>
      <c r="AG3127" s="1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5"/>
      <c r="W3128" s="10"/>
      <c r="X3128" s="10"/>
      <c r="Y3128" s="31"/>
      <c r="Z3128" s="3"/>
      <c r="AA3128" s="1"/>
      <c r="AB3128" s="10"/>
      <c r="AC3128" s="3"/>
      <c r="AD3128" s="3"/>
      <c r="AE3128" s="3"/>
      <c r="AF3128" s="10"/>
      <c r="AG3128" s="1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5"/>
      <c r="W3129" s="10"/>
      <c r="X3129" s="10"/>
      <c r="Y3129" s="31"/>
      <c r="Z3129" s="3"/>
      <c r="AA3129" s="1"/>
      <c r="AB3129" s="10"/>
      <c r="AC3129" s="3"/>
      <c r="AD3129" s="3"/>
      <c r="AE3129" s="3"/>
      <c r="AF3129" s="10"/>
      <c r="AG3129" s="1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5"/>
      <c r="W3130" s="10"/>
      <c r="X3130" s="10"/>
      <c r="Y3130" s="31"/>
      <c r="Z3130" s="3"/>
      <c r="AA3130" s="1"/>
      <c r="AB3130" s="10"/>
      <c r="AC3130" s="3"/>
      <c r="AD3130" s="3"/>
      <c r="AE3130" s="3"/>
      <c r="AF3130" s="10"/>
      <c r="AG3130" s="1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5"/>
      <c r="W3131" s="10"/>
      <c r="X3131" s="10"/>
      <c r="Y3131" s="31"/>
      <c r="Z3131" s="3"/>
      <c r="AA3131" s="1"/>
      <c r="AB3131" s="10"/>
      <c r="AC3131" s="3"/>
      <c r="AD3131" s="3"/>
      <c r="AE3131" s="3"/>
      <c r="AF3131" s="10"/>
      <c r="AG3131" s="1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5"/>
      <c r="W3132" s="10"/>
      <c r="X3132" s="10"/>
      <c r="Y3132" s="31"/>
      <c r="Z3132" s="3"/>
      <c r="AA3132" s="1"/>
      <c r="AB3132" s="10"/>
      <c r="AC3132" s="3"/>
      <c r="AD3132" s="3"/>
      <c r="AE3132" s="3"/>
      <c r="AF3132" s="10"/>
      <c r="AG3132" s="1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5"/>
      <c r="W3133" s="10"/>
      <c r="X3133" s="10"/>
      <c r="Y3133" s="31"/>
      <c r="Z3133" s="3"/>
      <c r="AA3133" s="1"/>
      <c r="AB3133" s="10"/>
      <c r="AC3133" s="3"/>
      <c r="AD3133" s="3"/>
      <c r="AE3133" s="3"/>
      <c r="AF3133" s="10"/>
      <c r="AG3133" s="1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5"/>
      <c r="W3134" s="10"/>
      <c r="X3134" s="10"/>
      <c r="Y3134" s="31"/>
      <c r="Z3134" s="3"/>
      <c r="AA3134" s="1"/>
      <c r="AB3134" s="10"/>
      <c r="AC3134" s="3"/>
      <c r="AD3134" s="3"/>
      <c r="AE3134" s="3"/>
      <c r="AF3134" s="10"/>
      <c r="AG3134" s="1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5"/>
      <c r="W3135" s="10"/>
      <c r="X3135" s="10"/>
      <c r="Y3135" s="31"/>
      <c r="Z3135" s="3"/>
      <c r="AA3135" s="1"/>
      <c r="AB3135" s="10"/>
      <c r="AC3135" s="3"/>
      <c r="AD3135" s="3"/>
      <c r="AE3135" s="3"/>
      <c r="AF3135" s="10"/>
      <c r="AG3135" s="1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5"/>
      <c r="W3136" s="10"/>
      <c r="X3136" s="10"/>
      <c r="Y3136" s="31"/>
      <c r="Z3136" s="3"/>
      <c r="AA3136" s="1"/>
      <c r="AB3136" s="10"/>
      <c r="AC3136" s="3"/>
      <c r="AD3136" s="3"/>
      <c r="AE3136" s="3"/>
      <c r="AF3136" s="10"/>
      <c r="AG3136" s="1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5"/>
      <c r="W3137" s="10"/>
      <c r="X3137" s="10"/>
      <c r="Y3137" s="31"/>
      <c r="Z3137" s="3"/>
      <c r="AA3137" s="1"/>
      <c r="AB3137" s="10"/>
      <c r="AC3137" s="3"/>
      <c r="AD3137" s="3"/>
      <c r="AE3137" s="3"/>
      <c r="AF3137" s="10"/>
      <c r="AG3137" s="1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5"/>
      <c r="W3138" s="10"/>
      <c r="X3138" s="10"/>
      <c r="Y3138" s="31"/>
      <c r="Z3138" s="3"/>
      <c r="AA3138" s="1"/>
      <c r="AB3138" s="10"/>
      <c r="AC3138" s="3"/>
      <c r="AD3138" s="3"/>
      <c r="AE3138" s="3"/>
      <c r="AF3138" s="10"/>
      <c r="AG3138" s="1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5"/>
      <c r="W3139" s="10"/>
      <c r="X3139" s="10"/>
      <c r="Y3139" s="31"/>
      <c r="Z3139" s="3"/>
      <c r="AA3139" s="1"/>
      <c r="AB3139" s="10"/>
      <c r="AC3139" s="3"/>
      <c r="AD3139" s="3"/>
      <c r="AE3139" s="3"/>
      <c r="AF3139" s="10"/>
      <c r="AG3139" s="1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5"/>
      <c r="W3140" s="10"/>
      <c r="X3140" s="10"/>
      <c r="Y3140" s="31"/>
      <c r="Z3140" s="3"/>
      <c r="AA3140" s="1"/>
      <c r="AB3140" s="10"/>
      <c r="AC3140" s="3"/>
      <c r="AD3140" s="3"/>
      <c r="AE3140" s="3"/>
      <c r="AF3140" s="10"/>
      <c r="AG3140" s="1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5"/>
      <c r="W3141" s="10"/>
      <c r="X3141" s="10"/>
      <c r="Y3141" s="31"/>
      <c r="Z3141" s="3"/>
      <c r="AA3141" s="1"/>
      <c r="AB3141" s="10"/>
      <c r="AC3141" s="3"/>
      <c r="AD3141" s="3"/>
      <c r="AE3141" s="3"/>
      <c r="AF3141" s="10"/>
      <c r="AG3141" s="1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5"/>
      <c r="W3142" s="10"/>
      <c r="X3142" s="10"/>
      <c r="Y3142" s="31"/>
      <c r="Z3142" s="3"/>
      <c r="AA3142" s="1"/>
      <c r="AB3142" s="10"/>
      <c r="AC3142" s="3"/>
      <c r="AD3142" s="3"/>
      <c r="AE3142" s="3"/>
      <c r="AF3142" s="10"/>
      <c r="AG3142" s="1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5"/>
      <c r="W3143" s="10"/>
      <c r="X3143" s="10"/>
      <c r="Y3143" s="31"/>
      <c r="Z3143" s="3"/>
      <c r="AA3143" s="1"/>
      <c r="AB3143" s="10"/>
      <c r="AC3143" s="3"/>
      <c r="AD3143" s="3"/>
      <c r="AE3143" s="3"/>
      <c r="AF3143" s="10"/>
      <c r="AG3143" s="1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5"/>
      <c r="W3144" s="10"/>
      <c r="X3144" s="10"/>
      <c r="Y3144" s="31"/>
      <c r="Z3144" s="3"/>
      <c r="AA3144" s="1"/>
      <c r="AB3144" s="10"/>
      <c r="AC3144" s="3"/>
      <c r="AD3144" s="3"/>
      <c r="AE3144" s="3"/>
      <c r="AF3144" s="10"/>
      <c r="AG3144" s="1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5"/>
      <c r="W3145" s="10"/>
      <c r="X3145" s="10"/>
      <c r="Y3145" s="31"/>
      <c r="Z3145" s="3"/>
      <c r="AA3145" s="1"/>
      <c r="AB3145" s="10"/>
      <c r="AC3145" s="3"/>
      <c r="AD3145" s="3"/>
      <c r="AE3145" s="3"/>
      <c r="AF3145" s="10"/>
      <c r="AG3145" s="1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5"/>
      <c r="W3146" s="10"/>
      <c r="X3146" s="10"/>
      <c r="Y3146" s="31"/>
      <c r="Z3146" s="3"/>
      <c r="AA3146" s="1"/>
      <c r="AB3146" s="10"/>
      <c r="AC3146" s="3"/>
      <c r="AD3146" s="3"/>
      <c r="AE3146" s="3"/>
      <c r="AF3146" s="10"/>
      <c r="AG3146" s="1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5"/>
      <c r="W3147" s="10"/>
      <c r="X3147" s="10"/>
      <c r="Y3147" s="31"/>
      <c r="Z3147" s="3"/>
      <c r="AA3147" s="1"/>
      <c r="AB3147" s="10"/>
      <c r="AC3147" s="3"/>
      <c r="AD3147" s="3"/>
      <c r="AE3147" s="3"/>
      <c r="AF3147" s="10"/>
      <c r="AG3147" s="1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5"/>
      <c r="W3148" s="10"/>
      <c r="X3148" s="10"/>
      <c r="Y3148" s="31"/>
      <c r="Z3148" s="3"/>
      <c r="AA3148" s="1"/>
      <c r="AB3148" s="10"/>
      <c r="AC3148" s="3"/>
      <c r="AD3148" s="3"/>
      <c r="AE3148" s="3"/>
      <c r="AF3148" s="10"/>
      <c r="AG3148" s="1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5"/>
      <c r="W3149" s="10"/>
      <c r="X3149" s="10"/>
      <c r="Y3149" s="31"/>
      <c r="Z3149" s="3"/>
      <c r="AA3149" s="1"/>
      <c r="AB3149" s="10"/>
      <c r="AC3149" s="3"/>
      <c r="AD3149" s="3"/>
      <c r="AE3149" s="3"/>
      <c r="AF3149" s="10"/>
      <c r="AG3149" s="1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5"/>
      <c r="W3150" s="10"/>
      <c r="X3150" s="10"/>
      <c r="Y3150" s="31"/>
      <c r="Z3150" s="3"/>
      <c r="AA3150" s="1"/>
      <c r="AB3150" s="10"/>
      <c r="AC3150" s="3"/>
      <c r="AD3150" s="3"/>
      <c r="AE3150" s="3"/>
      <c r="AF3150" s="10"/>
      <c r="AG3150" s="1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5"/>
      <c r="W3151" s="10"/>
      <c r="X3151" s="10"/>
      <c r="Y3151" s="31"/>
      <c r="Z3151" s="3"/>
      <c r="AA3151" s="1"/>
      <c r="AB3151" s="10"/>
      <c r="AC3151" s="3"/>
      <c r="AD3151" s="3"/>
      <c r="AE3151" s="3"/>
      <c r="AF3151" s="10"/>
      <c r="AG3151" s="1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5"/>
      <c r="W3152" s="10"/>
      <c r="X3152" s="10"/>
      <c r="Y3152" s="31"/>
      <c r="Z3152" s="3"/>
      <c r="AA3152" s="1"/>
      <c r="AB3152" s="10"/>
      <c r="AC3152" s="3"/>
      <c r="AD3152" s="3"/>
      <c r="AE3152" s="3"/>
      <c r="AF3152" s="10"/>
      <c r="AG3152" s="1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5"/>
      <c r="W3153" s="10"/>
      <c r="X3153" s="10"/>
      <c r="Y3153" s="31"/>
      <c r="Z3153" s="3"/>
      <c r="AA3153" s="1"/>
      <c r="AB3153" s="10"/>
      <c r="AC3153" s="3"/>
      <c r="AD3153" s="3"/>
      <c r="AE3153" s="3"/>
      <c r="AF3153" s="10"/>
      <c r="AG3153" s="1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5"/>
      <c r="W3154" s="10"/>
      <c r="X3154" s="10"/>
      <c r="Y3154" s="31"/>
      <c r="Z3154" s="3"/>
      <c r="AA3154" s="1"/>
      <c r="AB3154" s="10"/>
      <c r="AC3154" s="3"/>
      <c r="AD3154" s="3"/>
      <c r="AE3154" s="3"/>
      <c r="AF3154" s="10"/>
      <c r="AG3154" s="1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5"/>
      <c r="W3155" s="10"/>
      <c r="X3155" s="10"/>
      <c r="Y3155" s="31"/>
      <c r="Z3155" s="3"/>
      <c r="AA3155" s="1"/>
      <c r="AB3155" s="10"/>
      <c r="AC3155" s="3"/>
      <c r="AD3155" s="3"/>
      <c r="AE3155" s="3"/>
      <c r="AF3155" s="10"/>
      <c r="AG3155" s="1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5"/>
      <c r="W3156" s="10"/>
      <c r="X3156" s="10"/>
      <c r="Y3156" s="31"/>
      <c r="Z3156" s="3"/>
      <c r="AA3156" s="1"/>
      <c r="AB3156" s="10"/>
      <c r="AC3156" s="3"/>
      <c r="AD3156" s="3"/>
      <c r="AE3156" s="3"/>
      <c r="AF3156" s="10"/>
      <c r="AG3156" s="1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5"/>
      <c r="W3157" s="10"/>
      <c r="X3157" s="10"/>
      <c r="Y3157" s="31"/>
      <c r="Z3157" s="3"/>
      <c r="AA3157" s="1"/>
      <c r="AB3157" s="10"/>
      <c r="AC3157" s="3"/>
      <c r="AD3157" s="3"/>
      <c r="AE3157" s="3"/>
      <c r="AF3157" s="10"/>
      <c r="AG3157" s="1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5"/>
      <c r="W3158" s="10"/>
      <c r="X3158" s="10"/>
      <c r="Y3158" s="31"/>
      <c r="Z3158" s="3"/>
      <c r="AA3158" s="1"/>
      <c r="AB3158" s="10"/>
      <c r="AC3158" s="3"/>
      <c r="AD3158" s="3"/>
      <c r="AE3158" s="3"/>
      <c r="AF3158" s="10"/>
      <c r="AG3158" s="1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5"/>
      <c r="W3159" s="10"/>
      <c r="X3159" s="10"/>
      <c r="Y3159" s="31"/>
      <c r="Z3159" s="3"/>
      <c r="AA3159" s="1"/>
      <c r="AB3159" s="10"/>
      <c r="AC3159" s="3"/>
      <c r="AD3159" s="3"/>
      <c r="AE3159" s="3"/>
      <c r="AF3159" s="10"/>
      <c r="AG3159" s="1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5"/>
      <c r="W3160" s="10"/>
      <c r="X3160" s="10"/>
      <c r="Y3160" s="31"/>
      <c r="Z3160" s="3"/>
      <c r="AA3160" s="1"/>
      <c r="AB3160" s="10"/>
      <c r="AC3160" s="3"/>
      <c r="AD3160" s="3"/>
      <c r="AE3160" s="3"/>
      <c r="AF3160" s="10"/>
      <c r="AG3160" s="1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5"/>
      <c r="W3161" s="10"/>
      <c r="X3161" s="10"/>
      <c r="Y3161" s="31"/>
      <c r="Z3161" s="3"/>
      <c r="AA3161" s="1"/>
      <c r="AB3161" s="10"/>
      <c r="AC3161" s="3"/>
      <c r="AD3161" s="3"/>
      <c r="AE3161" s="3"/>
      <c r="AF3161" s="10"/>
      <c r="AG3161" s="1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5"/>
      <c r="W3162" s="10"/>
      <c r="X3162" s="10"/>
      <c r="Y3162" s="31"/>
      <c r="Z3162" s="3"/>
      <c r="AA3162" s="1"/>
      <c r="AB3162" s="10"/>
      <c r="AC3162" s="3"/>
      <c r="AD3162" s="3"/>
      <c r="AE3162" s="3"/>
      <c r="AF3162" s="10"/>
      <c r="AG3162" s="1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5"/>
      <c r="W3163" s="10"/>
      <c r="X3163" s="10"/>
      <c r="Y3163" s="31"/>
      <c r="Z3163" s="3"/>
      <c r="AA3163" s="1"/>
      <c r="AB3163" s="10"/>
      <c r="AC3163" s="3"/>
      <c r="AD3163" s="3"/>
      <c r="AE3163" s="3"/>
      <c r="AF3163" s="10"/>
      <c r="AG3163" s="1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5"/>
      <c r="W3164" s="10"/>
      <c r="X3164" s="10"/>
      <c r="Y3164" s="31"/>
      <c r="Z3164" s="3"/>
      <c r="AA3164" s="1"/>
      <c r="AB3164" s="10"/>
      <c r="AC3164" s="3"/>
      <c r="AD3164" s="3"/>
      <c r="AE3164" s="3"/>
      <c r="AF3164" s="10"/>
      <c r="AG3164" s="1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5"/>
      <c r="W3165" s="10"/>
      <c r="X3165" s="10"/>
      <c r="Y3165" s="31"/>
      <c r="Z3165" s="3"/>
      <c r="AA3165" s="1"/>
      <c r="AB3165" s="10"/>
      <c r="AC3165" s="3"/>
      <c r="AD3165" s="3"/>
      <c r="AE3165" s="3"/>
      <c r="AF3165" s="10"/>
      <c r="AG3165" s="1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5"/>
      <c r="W3166" s="10"/>
      <c r="X3166" s="10"/>
      <c r="Y3166" s="31"/>
      <c r="Z3166" s="3"/>
      <c r="AA3166" s="1"/>
      <c r="AB3166" s="10"/>
      <c r="AC3166" s="3"/>
      <c r="AD3166" s="3"/>
      <c r="AE3166" s="3"/>
      <c r="AF3166" s="10"/>
      <c r="AG3166" s="1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5"/>
      <c r="W3167" s="10"/>
      <c r="X3167" s="10"/>
      <c r="Y3167" s="31"/>
      <c r="Z3167" s="3"/>
      <c r="AA3167" s="1"/>
      <c r="AB3167" s="10"/>
      <c r="AC3167" s="3"/>
      <c r="AD3167" s="3"/>
      <c r="AE3167" s="3"/>
      <c r="AF3167" s="10"/>
      <c r="AG3167" s="1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5"/>
      <c r="W3168" s="10"/>
      <c r="X3168" s="10"/>
      <c r="Y3168" s="31"/>
      <c r="Z3168" s="3"/>
      <c r="AA3168" s="1"/>
      <c r="AB3168" s="10"/>
      <c r="AC3168" s="3"/>
      <c r="AD3168" s="3"/>
      <c r="AE3168" s="3"/>
      <c r="AF3168" s="10"/>
      <c r="AG3168" s="1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5"/>
      <c r="W3169" s="10"/>
      <c r="X3169" s="10"/>
      <c r="Y3169" s="31"/>
      <c r="Z3169" s="3"/>
      <c r="AA3169" s="1"/>
      <c r="AB3169" s="10"/>
      <c r="AC3169" s="3"/>
      <c r="AD3169" s="3"/>
      <c r="AE3169" s="3"/>
      <c r="AF3169" s="10"/>
      <c r="AG3169" s="1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5"/>
      <c r="W3170" s="10"/>
      <c r="X3170" s="10"/>
      <c r="Y3170" s="31"/>
      <c r="Z3170" s="3"/>
      <c r="AA3170" s="1"/>
      <c r="AB3170" s="10"/>
      <c r="AC3170" s="3"/>
      <c r="AD3170" s="3"/>
      <c r="AE3170" s="3"/>
      <c r="AF3170" s="10"/>
      <c r="AG3170" s="1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5"/>
      <c r="W3171" s="10"/>
      <c r="X3171" s="10"/>
      <c r="Y3171" s="31"/>
      <c r="Z3171" s="3"/>
      <c r="AA3171" s="1"/>
      <c r="AB3171" s="10"/>
      <c r="AC3171" s="3"/>
      <c r="AD3171" s="3"/>
      <c r="AE3171" s="3"/>
      <c r="AF3171" s="10"/>
      <c r="AG3171" s="1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5"/>
      <c r="W3172" s="10"/>
      <c r="X3172" s="10"/>
      <c r="Y3172" s="31"/>
      <c r="Z3172" s="3"/>
      <c r="AA3172" s="1"/>
      <c r="AB3172" s="10"/>
      <c r="AC3172" s="3"/>
      <c r="AD3172" s="3"/>
      <c r="AE3172" s="3"/>
      <c r="AF3172" s="10"/>
      <c r="AG3172" s="1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5"/>
      <c r="W3173" s="10"/>
      <c r="X3173" s="10"/>
      <c r="Y3173" s="31"/>
      <c r="Z3173" s="3"/>
      <c r="AA3173" s="1"/>
      <c r="AB3173" s="10"/>
      <c r="AC3173" s="3"/>
      <c r="AD3173" s="3"/>
      <c r="AE3173" s="3"/>
      <c r="AF3173" s="10"/>
      <c r="AG3173" s="1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5"/>
      <c r="W3174" s="10"/>
      <c r="X3174" s="10"/>
      <c r="Y3174" s="31"/>
      <c r="Z3174" s="3"/>
      <c r="AA3174" s="1"/>
      <c r="AB3174" s="10"/>
      <c r="AC3174" s="3"/>
      <c r="AD3174" s="3"/>
      <c r="AE3174" s="3"/>
      <c r="AF3174" s="10"/>
      <c r="AG3174" s="1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5"/>
      <c r="W3175" s="10"/>
      <c r="X3175" s="10"/>
      <c r="Y3175" s="31"/>
      <c r="Z3175" s="3"/>
      <c r="AA3175" s="1"/>
      <c r="AB3175" s="10"/>
      <c r="AC3175" s="3"/>
      <c r="AD3175" s="3"/>
      <c r="AE3175" s="3"/>
      <c r="AF3175" s="10"/>
      <c r="AG3175" s="1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5"/>
      <c r="W3176" s="10"/>
      <c r="X3176" s="10"/>
      <c r="Y3176" s="31"/>
      <c r="Z3176" s="3"/>
      <c r="AA3176" s="1"/>
      <c r="AB3176" s="10"/>
      <c r="AC3176" s="3"/>
      <c r="AD3176" s="3"/>
      <c r="AE3176" s="3"/>
      <c r="AF3176" s="10"/>
      <c r="AG3176" s="1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5"/>
      <c r="W3177" s="10"/>
      <c r="X3177" s="10"/>
      <c r="Y3177" s="31"/>
      <c r="Z3177" s="3"/>
      <c r="AA3177" s="1"/>
      <c r="AB3177" s="10"/>
      <c r="AC3177" s="3"/>
      <c r="AD3177" s="3"/>
      <c r="AE3177" s="3"/>
      <c r="AF3177" s="10"/>
      <c r="AG3177" s="1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5"/>
      <c r="W3178" s="10"/>
      <c r="X3178" s="10"/>
      <c r="Y3178" s="31"/>
      <c r="Z3178" s="3"/>
      <c r="AA3178" s="1"/>
      <c r="AB3178" s="10"/>
      <c r="AC3178" s="3"/>
      <c r="AD3178" s="3"/>
      <c r="AE3178" s="3"/>
      <c r="AF3178" s="10"/>
      <c r="AG3178" s="1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5"/>
      <c r="W3179" s="10"/>
      <c r="X3179" s="10"/>
      <c r="Y3179" s="31"/>
      <c r="Z3179" s="3"/>
      <c r="AA3179" s="1"/>
      <c r="AB3179" s="10"/>
      <c r="AC3179" s="3"/>
      <c r="AD3179" s="3"/>
      <c r="AE3179" s="3"/>
      <c r="AF3179" s="10"/>
      <c r="AG3179" s="1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5"/>
      <c r="W3180" s="10"/>
      <c r="X3180" s="10"/>
      <c r="Y3180" s="31"/>
      <c r="Z3180" s="3"/>
      <c r="AA3180" s="1"/>
      <c r="AB3180" s="10"/>
      <c r="AC3180" s="3"/>
      <c r="AD3180" s="3"/>
      <c r="AE3180" s="3"/>
      <c r="AF3180" s="10"/>
      <c r="AG3180" s="1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5"/>
      <c r="W3181" s="10"/>
      <c r="X3181" s="10"/>
      <c r="Y3181" s="31"/>
      <c r="Z3181" s="3"/>
      <c r="AA3181" s="1"/>
      <c r="AB3181" s="10"/>
      <c r="AC3181" s="3"/>
      <c r="AD3181" s="3"/>
      <c r="AE3181" s="3"/>
      <c r="AF3181" s="10"/>
      <c r="AG3181" s="1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5"/>
      <c r="W3182" s="10"/>
      <c r="X3182" s="10"/>
      <c r="Y3182" s="31"/>
      <c r="Z3182" s="3"/>
      <c r="AA3182" s="1"/>
      <c r="AB3182" s="10"/>
      <c r="AC3182" s="3"/>
      <c r="AD3182" s="3"/>
      <c r="AE3182" s="3"/>
      <c r="AF3182" s="10"/>
      <c r="AG3182" s="1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5"/>
      <c r="W3183" s="10"/>
      <c r="X3183" s="10"/>
      <c r="Y3183" s="31"/>
      <c r="Z3183" s="3"/>
      <c r="AA3183" s="1"/>
      <c r="AB3183" s="10"/>
      <c r="AC3183" s="3"/>
      <c r="AD3183" s="3"/>
      <c r="AE3183" s="3"/>
      <c r="AF3183" s="10"/>
      <c r="AG3183" s="1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5"/>
      <c r="W3184" s="10"/>
      <c r="X3184" s="10"/>
      <c r="Y3184" s="31"/>
      <c r="Z3184" s="3"/>
      <c r="AA3184" s="1"/>
      <c r="AB3184" s="10"/>
      <c r="AC3184" s="3"/>
      <c r="AD3184" s="3"/>
      <c r="AE3184" s="3"/>
      <c r="AF3184" s="10"/>
      <c r="AG3184" s="1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5"/>
      <c r="W3185" s="10"/>
      <c r="X3185" s="10"/>
      <c r="Y3185" s="31"/>
      <c r="Z3185" s="3"/>
      <c r="AA3185" s="1"/>
      <c r="AB3185" s="10"/>
      <c r="AC3185" s="3"/>
      <c r="AD3185" s="3"/>
      <c r="AE3185" s="3"/>
      <c r="AF3185" s="10"/>
      <c r="AG3185" s="1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5"/>
      <c r="W3186" s="10"/>
      <c r="X3186" s="10"/>
      <c r="Y3186" s="31"/>
      <c r="Z3186" s="3"/>
      <c r="AA3186" s="1"/>
      <c r="AB3186" s="10"/>
      <c r="AC3186" s="3"/>
      <c r="AD3186" s="3"/>
      <c r="AE3186" s="3"/>
      <c r="AF3186" s="10"/>
      <c r="AG3186" s="1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5"/>
      <c r="W3187" s="10"/>
      <c r="X3187" s="10"/>
      <c r="Y3187" s="31"/>
      <c r="Z3187" s="3"/>
      <c r="AA3187" s="1"/>
      <c r="AB3187" s="10"/>
      <c r="AC3187" s="3"/>
      <c r="AD3187" s="3"/>
      <c r="AE3187" s="3"/>
      <c r="AF3187" s="10"/>
      <c r="AG3187" s="1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5"/>
      <c r="W3188" s="10"/>
      <c r="X3188" s="10"/>
      <c r="Y3188" s="31"/>
      <c r="Z3188" s="3"/>
      <c r="AA3188" s="1"/>
      <c r="AB3188" s="10"/>
      <c r="AC3188" s="3"/>
      <c r="AD3188" s="3"/>
      <c r="AE3188" s="3"/>
      <c r="AF3188" s="10"/>
      <c r="AG3188" s="1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5"/>
      <c r="W3189" s="10"/>
      <c r="X3189" s="10"/>
      <c r="Y3189" s="31"/>
      <c r="Z3189" s="3"/>
      <c r="AA3189" s="1"/>
      <c r="AB3189" s="10"/>
      <c r="AC3189" s="3"/>
      <c r="AD3189" s="3"/>
      <c r="AE3189" s="3"/>
      <c r="AF3189" s="10"/>
      <c r="AG3189" s="1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5"/>
      <c r="W3190" s="10"/>
      <c r="X3190" s="10"/>
      <c r="Y3190" s="31"/>
      <c r="Z3190" s="3"/>
      <c r="AA3190" s="1"/>
      <c r="AB3190" s="10"/>
      <c r="AC3190" s="3"/>
      <c r="AD3190" s="3"/>
      <c r="AE3190" s="3"/>
      <c r="AF3190" s="10"/>
      <c r="AG3190" s="1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5"/>
      <c r="W3191" s="10"/>
      <c r="X3191" s="10"/>
      <c r="Y3191" s="31"/>
      <c r="Z3191" s="3"/>
      <c r="AA3191" s="1"/>
      <c r="AB3191" s="10"/>
      <c r="AC3191" s="3"/>
      <c r="AD3191" s="3"/>
      <c r="AE3191" s="3"/>
      <c r="AF3191" s="10"/>
      <c r="AG3191" s="1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5"/>
      <c r="W3192" s="10"/>
      <c r="X3192" s="10"/>
      <c r="Y3192" s="31"/>
      <c r="Z3192" s="3"/>
      <c r="AA3192" s="1"/>
      <c r="AB3192" s="10"/>
      <c r="AC3192" s="3"/>
      <c r="AD3192" s="3"/>
      <c r="AE3192" s="3"/>
      <c r="AF3192" s="10"/>
      <c r="AG3192" s="1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5"/>
      <c r="W3193" s="10"/>
      <c r="X3193" s="10"/>
      <c r="Y3193" s="31"/>
      <c r="Z3193" s="3"/>
      <c r="AA3193" s="1"/>
      <c r="AB3193" s="10"/>
      <c r="AC3193" s="3"/>
      <c r="AD3193" s="3"/>
      <c r="AE3193" s="3"/>
      <c r="AF3193" s="10"/>
      <c r="AG3193" s="1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5"/>
      <c r="W3194" s="10"/>
      <c r="X3194" s="10"/>
      <c r="Y3194" s="31"/>
      <c r="Z3194" s="3"/>
      <c r="AA3194" s="1"/>
      <c r="AB3194" s="10"/>
      <c r="AC3194" s="3"/>
      <c r="AD3194" s="3"/>
      <c r="AE3194" s="3"/>
      <c r="AF3194" s="10"/>
      <c r="AG3194" s="1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5"/>
      <c r="W3195" s="10"/>
      <c r="X3195" s="10"/>
      <c r="Y3195" s="31"/>
      <c r="Z3195" s="3"/>
      <c r="AA3195" s="1"/>
      <c r="AB3195" s="10"/>
      <c r="AC3195" s="3"/>
      <c r="AD3195" s="3"/>
      <c r="AE3195" s="3"/>
      <c r="AF3195" s="10"/>
      <c r="AG3195" s="1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5"/>
      <c r="W3196" s="10"/>
      <c r="X3196" s="10"/>
      <c r="Y3196" s="31"/>
      <c r="Z3196" s="3"/>
      <c r="AA3196" s="1"/>
      <c r="AB3196" s="10"/>
      <c r="AC3196" s="3"/>
      <c r="AD3196" s="3"/>
      <c r="AE3196" s="3"/>
      <c r="AF3196" s="10"/>
      <c r="AG3196" s="1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5"/>
      <c r="W3197" s="10"/>
      <c r="X3197" s="10"/>
      <c r="Y3197" s="31"/>
      <c r="Z3197" s="3"/>
      <c r="AA3197" s="1"/>
      <c r="AB3197" s="10"/>
      <c r="AC3197" s="3"/>
      <c r="AD3197" s="3"/>
      <c r="AE3197" s="3"/>
      <c r="AF3197" s="10"/>
      <c r="AG3197" s="1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5"/>
      <c r="W3198" s="10"/>
      <c r="X3198" s="10"/>
      <c r="Y3198" s="31"/>
      <c r="Z3198" s="3"/>
      <c r="AA3198" s="1"/>
      <c r="AB3198" s="10"/>
      <c r="AC3198" s="3"/>
      <c r="AD3198" s="3"/>
      <c r="AE3198" s="3"/>
      <c r="AF3198" s="10"/>
      <c r="AG3198" s="1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5"/>
      <c r="W3199" s="10"/>
      <c r="X3199" s="10"/>
      <c r="Y3199" s="31"/>
      <c r="Z3199" s="3"/>
      <c r="AA3199" s="1"/>
      <c r="AB3199" s="10"/>
      <c r="AC3199" s="3"/>
      <c r="AD3199" s="3"/>
      <c r="AE3199" s="3"/>
      <c r="AF3199" s="10"/>
      <c r="AG3199" s="1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5"/>
      <c r="W3200" s="10"/>
      <c r="X3200" s="10"/>
      <c r="Y3200" s="31"/>
      <c r="Z3200" s="3"/>
      <c r="AA3200" s="1"/>
      <c r="AB3200" s="10"/>
      <c r="AC3200" s="3"/>
      <c r="AD3200" s="3"/>
      <c r="AE3200" s="3"/>
      <c r="AF3200" s="10"/>
      <c r="AG3200" s="1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5"/>
      <c r="W3201" s="10"/>
      <c r="X3201" s="10"/>
      <c r="Y3201" s="31"/>
      <c r="Z3201" s="3"/>
      <c r="AA3201" s="1"/>
      <c r="AB3201" s="10"/>
      <c r="AC3201" s="3"/>
      <c r="AD3201" s="3"/>
      <c r="AE3201" s="3"/>
      <c r="AF3201" s="10"/>
      <c r="AG3201" s="1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5"/>
      <c r="W3202" s="10"/>
      <c r="X3202" s="10"/>
      <c r="Y3202" s="31"/>
      <c r="Z3202" s="3"/>
      <c r="AA3202" s="1"/>
      <c r="AB3202" s="10"/>
      <c r="AC3202" s="3"/>
      <c r="AD3202" s="3"/>
      <c r="AE3202" s="3"/>
      <c r="AF3202" s="10"/>
      <c r="AG3202" s="1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5"/>
      <c r="W3203" s="10"/>
      <c r="X3203" s="10"/>
      <c r="Y3203" s="31"/>
      <c r="Z3203" s="3"/>
      <c r="AA3203" s="1"/>
      <c r="AB3203" s="10"/>
      <c r="AC3203" s="3"/>
      <c r="AD3203" s="3"/>
      <c r="AE3203" s="3"/>
      <c r="AF3203" s="10"/>
      <c r="AG3203" s="1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5"/>
      <c r="W3204" s="10"/>
      <c r="X3204" s="10"/>
      <c r="Y3204" s="31"/>
      <c r="Z3204" s="3"/>
      <c r="AA3204" s="1"/>
      <c r="AB3204" s="10"/>
      <c r="AC3204" s="3"/>
      <c r="AD3204" s="3"/>
      <c r="AE3204" s="3"/>
      <c r="AF3204" s="10"/>
      <c r="AG3204" s="1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5"/>
      <c r="W3205" s="10"/>
      <c r="X3205" s="10"/>
      <c r="Y3205" s="31"/>
      <c r="Z3205" s="3"/>
      <c r="AA3205" s="1"/>
      <c r="AB3205" s="10"/>
      <c r="AC3205" s="3"/>
      <c r="AD3205" s="3"/>
      <c r="AE3205" s="3"/>
      <c r="AF3205" s="10"/>
      <c r="AG3205" s="1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5"/>
      <c r="W3206" s="10"/>
      <c r="X3206" s="10"/>
      <c r="Y3206" s="31"/>
      <c r="Z3206" s="3"/>
      <c r="AA3206" s="1"/>
      <c r="AB3206" s="10"/>
      <c r="AC3206" s="3"/>
      <c r="AD3206" s="3"/>
      <c r="AE3206" s="3"/>
      <c r="AF3206" s="10"/>
      <c r="AG3206" s="1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5"/>
      <c r="W3207" s="10"/>
      <c r="X3207" s="10"/>
      <c r="Y3207" s="31"/>
      <c r="Z3207" s="3"/>
      <c r="AA3207" s="1"/>
      <c r="AB3207" s="10"/>
      <c r="AC3207" s="3"/>
      <c r="AD3207" s="3"/>
      <c r="AE3207" s="3"/>
      <c r="AF3207" s="10"/>
      <c r="AG3207" s="1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5"/>
      <c r="W3208" s="10"/>
      <c r="X3208" s="10"/>
      <c r="Y3208" s="31"/>
      <c r="Z3208" s="3"/>
      <c r="AA3208" s="1"/>
      <c r="AB3208" s="10"/>
      <c r="AC3208" s="3"/>
      <c r="AD3208" s="3"/>
      <c r="AE3208" s="3"/>
      <c r="AF3208" s="10"/>
      <c r="AG3208" s="1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5"/>
      <c r="W3209" s="10"/>
      <c r="X3209" s="10"/>
      <c r="Y3209" s="31"/>
      <c r="Z3209" s="3"/>
      <c r="AA3209" s="1"/>
      <c r="AB3209" s="10"/>
      <c r="AC3209" s="3"/>
      <c r="AD3209" s="3"/>
      <c r="AE3209" s="3"/>
      <c r="AF3209" s="10"/>
      <c r="AG3209" s="1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5"/>
      <c r="W3210" s="10"/>
      <c r="X3210" s="10"/>
      <c r="Y3210" s="31"/>
      <c r="Z3210" s="3"/>
      <c r="AA3210" s="1"/>
      <c r="AB3210" s="10"/>
      <c r="AC3210" s="3"/>
      <c r="AD3210" s="3"/>
      <c r="AE3210" s="3"/>
      <c r="AF3210" s="10"/>
      <c r="AG3210" s="1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5"/>
      <c r="W3211" s="10"/>
      <c r="X3211" s="10"/>
      <c r="Y3211" s="31"/>
      <c r="Z3211" s="3"/>
      <c r="AA3211" s="1"/>
      <c r="AB3211" s="10"/>
      <c r="AC3211" s="3"/>
      <c r="AD3211" s="3"/>
      <c r="AE3211" s="3"/>
      <c r="AF3211" s="10"/>
      <c r="AG3211" s="1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5"/>
      <c r="W3212" s="10"/>
      <c r="X3212" s="10"/>
      <c r="Y3212" s="31"/>
      <c r="Z3212" s="3"/>
      <c r="AA3212" s="1"/>
      <c r="AB3212" s="10"/>
      <c r="AC3212" s="3"/>
      <c r="AD3212" s="3"/>
      <c r="AE3212" s="3"/>
      <c r="AF3212" s="10"/>
      <c r="AG3212" s="1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5"/>
      <c r="W3213" s="10"/>
      <c r="X3213" s="10"/>
      <c r="Y3213" s="31"/>
      <c r="Z3213" s="3"/>
      <c r="AA3213" s="1"/>
      <c r="AB3213" s="10"/>
      <c r="AC3213" s="3"/>
      <c r="AD3213" s="3"/>
      <c r="AE3213" s="3"/>
      <c r="AF3213" s="10"/>
      <c r="AG3213" s="1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5"/>
      <c r="W3214" s="10"/>
      <c r="X3214" s="10"/>
      <c r="Y3214" s="31"/>
      <c r="Z3214" s="3"/>
      <c r="AA3214" s="1"/>
      <c r="AB3214" s="10"/>
      <c r="AC3214" s="3"/>
      <c r="AD3214" s="3"/>
      <c r="AE3214" s="3"/>
      <c r="AF3214" s="10"/>
      <c r="AG3214" s="1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5"/>
      <c r="W3215" s="10"/>
      <c r="X3215" s="10"/>
      <c r="Y3215" s="31"/>
      <c r="Z3215" s="3"/>
      <c r="AA3215" s="1"/>
      <c r="AB3215" s="10"/>
      <c r="AC3215" s="3"/>
      <c r="AD3215" s="3"/>
      <c r="AE3215" s="3"/>
      <c r="AF3215" s="10"/>
      <c r="AG3215" s="1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5"/>
      <c r="W3216" s="10"/>
      <c r="X3216" s="10"/>
      <c r="Y3216" s="31"/>
      <c r="Z3216" s="3"/>
      <c r="AA3216" s="1"/>
      <c r="AB3216" s="10"/>
      <c r="AC3216" s="3"/>
      <c r="AD3216" s="3"/>
      <c r="AE3216" s="3"/>
      <c r="AF3216" s="10"/>
      <c r="AG3216" s="1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5"/>
      <c r="W3217" s="10"/>
      <c r="X3217" s="10"/>
      <c r="Y3217" s="31"/>
      <c r="Z3217" s="3"/>
      <c r="AA3217" s="1"/>
      <c r="AB3217" s="10"/>
      <c r="AC3217" s="3"/>
      <c r="AD3217" s="3"/>
      <c r="AE3217" s="3"/>
      <c r="AF3217" s="10"/>
      <c r="AG3217" s="1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5"/>
      <c r="W3218" s="10"/>
      <c r="X3218" s="10"/>
      <c r="Y3218" s="31"/>
      <c r="Z3218" s="3"/>
      <c r="AA3218" s="1"/>
      <c r="AB3218" s="10"/>
      <c r="AC3218" s="3"/>
      <c r="AD3218" s="3"/>
      <c r="AE3218" s="3"/>
      <c r="AF3218" s="10"/>
      <c r="AG3218" s="1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5"/>
      <c r="W3219" s="10"/>
      <c r="X3219" s="10"/>
      <c r="Y3219" s="31"/>
      <c r="Z3219" s="3"/>
      <c r="AA3219" s="1"/>
      <c r="AB3219" s="10"/>
      <c r="AC3219" s="3"/>
      <c r="AD3219" s="3"/>
      <c r="AE3219" s="3"/>
      <c r="AF3219" s="10"/>
      <c r="AG3219" s="1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5"/>
      <c r="W3220" s="10"/>
      <c r="X3220" s="10"/>
      <c r="Y3220" s="31"/>
      <c r="Z3220" s="3"/>
      <c r="AA3220" s="1"/>
      <c r="AB3220" s="10"/>
      <c r="AC3220" s="3"/>
      <c r="AD3220" s="3"/>
      <c r="AE3220" s="3"/>
      <c r="AF3220" s="10"/>
      <c r="AG3220" s="1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5"/>
      <c r="W3221" s="10"/>
      <c r="X3221" s="10"/>
      <c r="Y3221" s="31"/>
      <c r="Z3221" s="3"/>
      <c r="AA3221" s="1"/>
      <c r="AB3221" s="10"/>
      <c r="AC3221" s="3"/>
      <c r="AD3221" s="3"/>
      <c r="AE3221" s="3"/>
      <c r="AF3221" s="10"/>
      <c r="AG3221" s="1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5"/>
      <c r="W3222" s="10"/>
      <c r="X3222" s="10"/>
      <c r="Y3222" s="31"/>
      <c r="Z3222" s="3"/>
      <c r="AA3222" s="1"/>
      <c r="AB3222" s="10"/>
      <c r="AC3222" s="3"/>
      <c r="AD3222" s="3"/>
      <c r="AE3222" s="3"/>
      <c r="AF3222" s="10"/>
      <c r="AG3222" s="1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5"/>
      <c r="W3223" s="10"/>
      <c r="X3223" s="10"/>
      <c r="Y3223" s="31"/>
      <c r="Z3223" s="3"/>
      <c r="AA3223" s="1"/>
      <c r="AB3223" s="10"/>
      <c r="AC3223" s="3"/>
      <c r="AD3223" s="3"/>
      <c r="AE3223" s="3"/>
      <c r="AF3223" s="10"/>
      <c r="AG3223" s="1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5"/>
      <c r="W3224" s="10"/>
      <c r="X3224" s="10"/>
      <c r="Y3224" s="31"/>
      <c r="Z3224" s="3"/>
      <c r="AA3224" s="1"/>
      <c r="AB3224" s="10"/>
      <c r="AC3224" s="3"/>
      <c r="AD3224" s="3"/>
      <c r="AE3224" s="3"/>
      <c r="AF3224" s="10"/>
      <c r="AG3224" s="1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5"/>
      <c r="W3225" s="10"/>
      <c r="X3225" s="10"/>
      <c r="Y3225" s="31"/>
      <c r="Z3225" s="3"/>
      <c r="AA3225" s="1"/>
      <c r="AB3225" s="10"/>
      <c r="AC3225" s="3"/>
      <c r="AD3225" s="3"/>
      <c r="AE3225" s="3"/>
      <c r="AF3225" s="10"/>
      <c r="AG3225" s="1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5"/>
      <c r="W3226" s="10"/>
      <c r="X3226" s="10"/>
      <c r="Y3226" s="31"/>
      <c r="Z3226" s="3"/>
      <c r="AA3226" s="1"/>
      <c r="AB3226" s="10"/>
      <c r="AC3226" s="3"/>
      <c r="AD3226" s="3"/>
      <c r="AE3226" s="3"/>
      <c r="AF3226" s="10"/>
      <c r="AG3226" s="1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5"/>
      <c r="W3227" s="10"/>
      <c r="X3227" s="10"/>
      <c r="Y3227" s="31"/>
      <c r="Z3227" s="3"/>
      <c r="AA3227" s="1"/>
      <c r="AB3227" s="10"/>
      <c r="AC3227" s="3"/>
      <c r="AD3227" s="3"/>
      <c r="AE3227" s="3"/>
      <c r="AF3227" s="10"/>
      <c r="AG3227" s="1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5"/>
      <c r="W3228" s="10"/>
      <c r="X3228" s="10"/>
      <c r="Y3228" s="31"/>
      <c r="Z3228" s="3"/>
      <c r="AA3228" s="1"/>
      <c r="AB3228" s="10"/>
      <c r="AC3228" s="3"/>
      <c r="AD3228" s="3"/>
      <c r="AE3228" s="3"/>
      <c r="AF3228" s="10"/>
      <c r="AG3228" s="1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5"/>
      <c r="W3229" s="10"/>
      <c r="X3229" s="10"/>
      <c r="Y3229" s="31"/>
      <c r="Z3229" s="3"/>
      <c r="AA3229" s="1"/>
      <c r="AB3229" s="10"/>
      <c r="AC3229" s="3"/>
      <c r="AD3229" s="3"/>
      <c r="AE3229" s="3"/>
      <c r="AF3229" s="10"/>
      <c r="AG3229" s="1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5"/>
      <c r="W3230" s="10"/>
      <c r="X3230" s="10"/>
      <c r="Y3230" s="31"/>
      <c r="Z3230" s="3"/>
      <c r="AA3230" s="1"/>
      <c r="AB3230" s="10"/>
      <c r="AC3230" s="3"/>
      <c r="AD3230" s="3"/>
      <c r="AE3230" s="3"/>
      <c r="AF3230" s="10"/>
      <c r="AG3230" s="1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5"/>
      <c r="W3231" s="10"/>
      <c r="X3231" s="10"/>
      <c r="Y3231" s="31"/>
      <c r="Z3231" s="3"/>
      <c r="AA3231" s="1"/>
      <c r="AB3231" s="10"/>
      <c r="AC3231" s="3"/>
      <c r="AD3231" s="3"/>
      <c r="AE3231" s="3"/>
      <c r="AF3231" s="10"/>
      <c r="AG3231" s="1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5"/>
      <c r="W3232" s="10"/>
      <c r="X3232" s="10"/>
      <c r="Y3232" s="31"/>
      <c r="Z3232" s="3"/>
      <c r="AA3232" s="1"/>
      <c r="AB3232" s="10"/>
      <c r="AC3232" s="3"/>
      <c r="AD3232" s="3"/>
      <c r="AE3232" s="3"/>
      <c r="AF3232" s="10"/>
      <c r="AG3232" s="1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5"/>
      <c r="W3233" s="10"/>
      <c r="X3233" s="10"/>
      <c r="Y3233" s="31"/>
      <c r="Z3233" s="3"/>
      <c r="AA3233" s="1"/>
      <c r="AB3233" s="10"/>
      <c r="AC3233" s="3"/>
      <c r="AD3233" s="3"/>
      <c r="AE3233" s="3"/>
      <c r="AF3233" s="10"/>
      <c r="AG3233" s="1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5"/>
      <c r="W3234" s="10"/>
      <c r="X3234" s="10"/>
      <c r="Y3234" s="31"/>
      <c r="Z3234" s="3"/>
      <c r="AA3234" s="1"/>
      <c r="AB3234" s="10"/>
      <c r="AC3234" s="3"/>
      <c r="AD3234" s="3"/>
      <c r="AE3234" s="3"/>
      <c r="AF3234" s="10"/>
      <c r="AG3234" s="1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5"/>
      <c r="W3235" s="10"/>
      <c r="X3235" s="10"/>
      <c r="Y3235" s="31"/>
      <c r="Z3235" s="3"/>
      <c r="AA3235" s="1"/>
      <c r="AB3235" s="10"/>
      <c r="AC3235" s="3"/>
      <c r="AD3235" s="3"/>
      <c r="AE3235" s="3"/>
      <c r="AF3235" s="10"/>
      <c r="AG3235" s="1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5"/>
      <c r="W3236" s="10"/>
      <c r="X3236" s="10"/>
      <c r="Y3236" s="31"/>
      <c r="Z3236" s="3"/>
      <c r="AA3236" s="1"/>
      <c r="AB3236" s="10"/>
      <c r="AC3236" s="3"/>
      <c r="AD3236" s="3"/>
      <c r="AE3236" s="3"/>
      <c r="AF3236" s="10"/>
      <c r="AG3236" s="1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5"/>
      <c r="W3237" s="10"/>
      <c r="X3237" s="10"/>
      <c r="Y3237" s="31"/>
      <c r="Z3237" s="3"/>
      <c r="AA3237" s="1"/>
      <c r="AB3237" s="10"/>
      <c r="AC3237" s="3"/>
      <c r="AD3237" s="3"/>
      <c r="AE3237" s="3"/>
      <c r="AF3237" s="10"/>
      <c r="AG3237" s="1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5"/>
      <c r="W3238" s="10"/>
      <c r="X3238" s="10"/>
      <c r="Y3238" s="31"/>
      <c r="Z3238" s="3"/>
      <c r="AA3238" s="1"/>
      <c r="AB3238" s="10"/>
      <c r="AC3238" s="3"/>
      <c r="AD3238" s="3"/>
      <c r="AE3238" s="3"/>
      <c r="AF3238" s="10"/>
      <c r="AG3238" s="1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5"/>
      <c r="W3239" s="10"/>
      <c r="X3239" s="10"/>
      <c r="Y3239" s="31"/>
      <c r="Z3239" s="3"/>
      <c r="AA3239" s="1"/>
      <c r="AB3239" s="10"/>
      <c r="AC3239" s="3"/>
      <c r="AD3239" s="3"/>
      <c r="AE3239" s="3"/>
      <c r="AF3239" s="10"/>
      <c r="AG3239" s="1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5"/>
      <c r="W3240" s="10"/>
      <c r="X3240" s="10"/>
      <c r="Y3240" s="31"/>
      <c r="Z3240" s="3"/>
      <c r="AA3240" s="1"/>
      <c r="AB3240" s="10"/>
      <c r="AC3240" s="3"/>
      <c r="AD3240" s="3"/>
      <c r="AE3240" s="3"/>
      <c r="AF3240" s="10"/>
      <c r="AG3240" s="1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5"/>
      <c r="W3241" s="10"/>
      <c r="X3241" s="10"/>
      <c r="Y3241" s="31"/>
      <c r="Z3241" s="3"/>
      <c r="AA3241" s="1"/>
      <c r="AB3241" s="10"/>
      <c r="AC3241" s="3"/>
      <c r="AD3241" s="3"/>
      <c r="AE3241" s="3"/>
      <c r="AF3241" s="10"/>
      <c r="AG3241" s="1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5"/>
      <c r="W3242" s="10"/>
      <c r="X3242" s="10"/>
      <c r="Y3242" s="31"/>
      <c r="Z3242" s="3"/>
      <c r="AA3242" s="1"/>
      <c r="AB3242" s="10"/>
      <c r="AC3242" s="3"/>
      <c r="AD3242" s="3"/>
      <c r="AE3242" s="3"/>
      <c r="AF3242" s="10"/>
      <c r="AG3242" s="1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5"/>
      <c r="W3243" s="10"/>
      <c r="X3243" s="10"/>
      <c r="Y3243" s="31"/>
      <c r="Z3243" s="3"/>
      <c r="AA3243" s="1"/>
      <c r="AB3243" s="10"/>
      <c r="AC3243" s="3"/>
      <c r="AD3243" s="3"/>
      <c r="AE3243" s="3"/>
      <c r="AF3243" s="10"/>
      <c r="AG3243" s="1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5"/>
      <c r="W3244" s="10"/>
      <c r="X3244" s="10"/>
      <c r="Y3244" s="31"/>
      <c r="Z3244" s="3"/>
      <c r="AA3244" s="1"/>
      <c r="AB3244" s="10"/>
      <c r="AC3244" s="3"/>
      <c r="AD3244" s="3"/>
      <c r="AE3244" s="3"/>
      <c r="AF3244" s="10"/>
      <c r="AG3244" s="1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5"/>
      <c r="W3245" s="10"/>
      <c r="X3245" s="10"/>
      <c r="Y3245" s="31"/>
      <c r="Z3245" s="3"/>
      <c r="AA3245" s="1"/>
      <c r="AB3245" s="10"/>
      <c r="AC3245" s="3"/>
      <c r="AD3245" s="3"/>
      <c r="AE3245" s="3"/>
      <c r="AF3245" s="10"/>
      <c r="AG3245" s="1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5"/>
      <c r="W3246" s="10"/>
      <c r="X3246" s="10"/>
      <c r="Y3246" s="31"/>
      <c r="Z3246" s="3"/>
      <c r="AA3246" s="1"/>
      <c r="AB3246" s="10"/>
      <c r="AC3246" s="3"/>
      <c r="AD3246" s="3"/>
      <c r="AE3246" s="3"/>
      <c r="AF3246" s="10"/>
      <c r="AG3246" s="1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5"/>
      <c r="W3247" s="10"/>
      <c r="X3247" s="10"/>
      <c r="Y3247" s="31"/>
      <c r="Z3247" s="3"/>
      <c r="AA3247" s="1"/>
      <c r="AB3247" s="10"/>
      <c r="AC3247" s="3"/>
      <c r="AD3247" s="3"/>
      <c r="AE3247" s="3"/>
      <c r="AF3247" s="10"/>
      <c r="AG3247" s="1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5"/>
      <c r="W3248" s="10"/>
      <c r="X3248" s="10"/>
      <c r="Y3248" s="31"/>
      <c r="Z3248" s="3"/>
      <c r="AA3248" s="1"/>
      <c r="AB3248" s="10"/>
      <c r="AC3248" s="3"/>
      <c r="AD3248" s="3"/>
      <c r="AE3248" s="3"/>
      <c r="AF3248" s="10"/>
      <c r="AG3248" s="1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5"/>
      <c r="W3249" s="10"/>
      <c r="X3249" s="10"/>
      <c r="Y3249" s="31"/>
      <c r="Z3249" s="3"/>
      <c r="AA3249" s="1"/>
      <c r="AB3249" s="10"/>
      <c r="AC3249" s="3"/>
      <c r="AD3249" s="3"/>
      <c r="AE3249" s="3"/>
      <c r="AF3249" s="10"/>
      <c r="AG3249" s="1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5"/>
      <c r="W3250" s="10"/>
      <c r="X3250" s="10"/>
      <c r="Y3250" s="31"/>
      <c r="Z3250" s="3"/>
      <c r="AA3250" s="1"/>
      <c r="AB3250" s="10"/>
      <c r="AC3250" s="3"/>
      <c r="AD3250" s="3"/>
      <c r="AE3250" s="3"/>
      <c r="AF3250" s="10"/>
      <c r="AG3250" s="1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5"/>
      <c r="W3251" s="10"/>
      <c r="X3251" s="10"/>
      <c r="Y3251" s="31"/>
      <c r="Z3251" s="3"/>
      <c r="AA3251" s="1"/>
      <c r="AB3251" s="10"/>
      <c r="AC3251" s="3"/>
      <c r="AD3251" s="3"/>
      <c r="AE3251" s="3"/>
      <c r="AF3251" s="10"/>
      <c r="AG3251" s="1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5"/>
      <c r="W3252" s="10"/>
      <c r="X3252" s="10"/>
      <c r="Y3252" s="31"/>
      <c r="Z3252" s="3"/>
      <c r="AA3252" s="1"/>
      <c r="AB3252" s="10"/>
      <c r="AC3252" s="3"/>
      <c r="AD3252" s="3"/>
      <c r="AE3252" s="3"/>
      <c r="AF3252" s="10"/>
      <c r="AG3252" s="1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5"/>
      <c r="W3253" s="10"/>
      <c r="X3253" s="10"/>
      <c r="Y3253" s="31"/>
      <c r="Z3253" s="3"/>
      <c r="AA3253" s="1"/>
      <c r="AB3253" s="10"/>
      <c r="AC3253" s="3"/>
      <c r="AD3253" s="3"/>
      <c r="AE3253" s="3"/>
      <c r="AF3253" s="10"/>
      <c r="AG3253" s="1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5"/>
      <c r="W3254" s="10"/>
      <c r="X3254" s="10"/>
      <c r="Y3254" s="31"/>
      <c r="Z3254" s="3"/>
      <c r="AA3254" s="1"/>
      <c r="AB3254" s="10"/>
      <c r="AC3254" s="3"/>
      <c r="AD3254" s="3"/>
      <c r="AE3254" s="3"/>
      <c r="AF3254" s="10"/>
      <c r="AG3254" s="1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5"/>
      <c r="W3255" s="10"/>
      <c r="X3255" s="10"/>
      <c r="Y3255" s="31"/>
      <c r="Z3255" s="3"/>
      <c r="AA3255" s="1"/>
      <c r="AB3255" s="10"/>
      <c r="AC3255" s="3"/>
      <c r="AD3255" s="3"/>
      <c r="AE3255" s="3"/>
      <c r="AF3255" s="10"/>
      <c r="AG3255" s="1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5"/>
      <c r="W3256" s="10"/>
      <c r="X3256" s="10"/>
      <c r="Y3256" s="31"/>
      <c r="Z3256" s="3"/>
      <c r="AA3256" s="1"/>
      <c r="AB3256" s="10"/>
      <c r="AC3256" s="3"/>
      <c r="AD3256" s="3"/>
      <c r="AE3256" s="3"/>
      <c r="AF3256" s="10"/>
      <c r="AG3256" s="1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5"/>
      <c r="W3257" s="10"/>
      <c r="X3257" s="10"/>
      <c r="Y3257" s="31"/>
      <c r="Z3257" s="3"/>
      <c r="AA3257" s="1"/>
      <c r="AB3257" s="10"/>
      <c r="AC3257" s="3"/>
      <c r="AD3257" s="3"/>
      <c r="AE3257" s="3"/>
      <c r="AF3257" s="10"/>
      <c r="AG3257" s="1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5"/>
      <c r="W3258" s="10"/>
      <c r="X3258" s="10"/>
      <c r="Y3258" s="31"/>
      <c r="Z3258" s="3"/>
      <c r="AA3258" s="1"/>
      <c r="AB3258" s="10"/>
      <c r="AC3258" s="3"/>
      <c r="AD3258" s="3"/>
      <c r="AE3258" s="3"/>
      <c r="AF3258" s="10"/>
      <c r="AG3258" s="1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5"/>
      <c r="W3259" s="10"/>
      <c r="X3259" s="10"/>
      <c r="Y3259" s="31"/>
      <c r="Z3259" s="3"/>
      <c r="AA3259" s="1"/>
      <c r="AB3259" s="10"/>
      <c r="AC3259" s="3"/>
      <c r="AD3259" s="3"/>
      <c r="AE3259" s="3"/>
      <c r="AF3259" s="10"/>
      <c r="AG3259" s="1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5"/>
      <c r="W3260" s="10"/>
      <c r="X3260" s="10"/>
      <c r="Y3260" s="31"/>
      <c r="Z3260" s="3"/>
      <c r="AA3260" s="1"/>
      <c r="AB3260" s="10"/>
      <c r="AC3260" s="3"/>
      <c r="AD3260" s="3"/>
      <c r="AE3260" s="3"/>
      <c r="AF3260" s="10"/>
      <c r="AG3260" s="1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5"/>
      <c r="W3261" s="10"/>
      <c r="X3261" s="10"/>
      <c r="Y3261" s="31"/>
      <c r="Z3261" s="3"/>
      <c r="AA3261" s="1"/>
      <c r="AB3261" s="10"/>
      <c r="AC3261" s="3"/>
      <c r="AD3261" s="3"/>
      <c r="AE3261" s="3"/>
      <c r="AF3261" s="10"/>
      <c r="AG3261" s="1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5"/>
      <c r="W3262" s="10"/>
      <c r="X3262" s="10"/>
      <c r="Y3262" s="31"/>
      <c r="Z3262" s="3"/>
      <c r="AA3262" s="1"/>
      <c r="AB3262" s="10"/>
      <c r="AC3262" s="3"/>
      <c r="AD3262" s="3"/>
      <c r="AE3262" s="3"/>
      <c r="AF3262" s="10"/>
      <c r="AG3262" s="1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5"/>
      <c r="W3263" s="10"/>
      <c r="X3263" s="10"/>
      <c r="Y3263" s="31"/>
      <c r="Z3263" s="3"/>
      <c r="AA3263" s="1"/>
      <c r="AB3263" s="10"/>
      <c r="AC3263" s="3"/>
      <c r="AD3263" s="3"/>
      <c r="AE3263" s="3"/>
      <c r="AF3263" s="10"/>
      <c r="AG3263" s="1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5"/>
      <c r="W3264" s="10"/>
      <c r="X3264" s="10"/>
      <c r="Y3264" s="31"/>
      <c r="Z3264" s="3"/>
      <c r="AA3264" s="1"/>
      <c r="AB3264" s="10"/>
      <c r="AC3264" s="3"/>
      <c r="AD3264" s="3"/>
      <c r="AE3264" s="3"/>
      <c r="AF3264" s="10"/>
      <c r="AG3264" s="1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5"/>
      <c r="W3265" s="10"/>
      <c r="X3265" s="10"/>
      <c r="Y3265" s="31"/>
      <c r="Z3265" s="3"/>
      <c r="AA3265" s="1"/>
      <c r="AB3265" s="10"/>
      <c r="AC3265" s="3"/>
      <c r="AD3265" s="3"/>
      <c r="AE3265" s="3"/>
      <c r="AF3265" s="10"/>
      <c r="AG3265" s="1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5"/>
      <c r="W3266" s="10"/>
      <c r="X3266" s="10"/>
      <c r="Y3266" s="31"/>
      <c r="Z3266" s="3"/>
      <c r="AA3266" s="1"/>
      <c r="AB3266" s="10"/>
      <c r="AC3266" s="3"/>
      <c r="AD3266" s="3"/>
      <c r="AE3266" s="3"/>
      <c r="AF3266" s="10"/>
      <c r="AG3266" s="1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5"/>
      <c r="W3267" s="10"/>
      <c r="X3267" s="10"/>
      <c r="Y3267" s="31"/>
      <c r="Z3267" s="3"/>
      <c r="AA3267" s="1"/>
      <c r="AB3267" s="10"/>
      <c r="AC3267" s="3"/>
      <c r="AD3267" s="3"/>
      <c r="AE3267" s="3"/>
      <c r="AF3267" s="10"/>
      <c r="AG3267" s="1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5"/>
      <c r="W3268" s="10"/>
      <c r="X3268" s="10"/>
      <c r="Y3268" s="31"/>
      <c r="Z3268" s="3"/>
      <c r="AA3268" s="1"/>
      <c r="AB3268" s="10"/>
      <c r="AC3268" s="3"/>
      <c r="AD3268" s="3"/>
      <c r="AE3268" s="3"/>
      <c r="AF3268" s="10"/>
      <c r="AG3268" s="1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5"/>
      <c r="W3269" s="10"/>
      <c r="X3269" s="10"/>
      <c r="Y3269" s="31"/>
      <c r="Z3269" s="3"/>
      <c r="AA3269" s="1"/>
      <c r="AB3269" s="10"/>
      <c r="AC3269" s="3"/>
      <c r="AD3269" s="3"/>
      <c r="AE3269" s="3"/>
      <c r="AF3269" s="10"/>
      <c r="AG3269" s="1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5"/>
      <c r="W3270" s="10"/>
      <c r="X3270" s="10"/>
      <c r="Y3270" s="31"/>
      <c r="Z3270" s="3"/>
      <c r="AA3270" s="1"/>
      <c r="AB3270" s="10"/>
      <c r="AC3270" s="3"/>
      <c r="AD3270" s="3"/>
      <c r="AE3270" s="3"/>
      <c r="AF3270" s="10"/>
      <c r="AG3270" s="1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5"/>
      <c r="W3271" s="10"/>
      <c r="X3271" s="10"/>
      <c r="Y3271" s="31"/>
      <c r="Z3271" s="3"/>
      <c r="AA3271" s="1"/>
      <c r="AB3271" s="10"/>
      <c r="AC3271" s="3"/>
      <c r="AD3271" s="3"/>
      <c r="AE3271" s="3"/>
      <c r="AF3271" s="10"/>
      <c r="AG3271" s="1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5"/>
      <c r="W3272" s="10"/>
      <c r="X3272" s="10"/>
      <c r="Y3272" s="31"/>
      <c r="Z3272" s="3"/>
      <c r="AA3272" s="1"/>
      <c r="AB3272" s="10"/>
      <c r="AC3272" s="3"/>
      <c r="AD3272" s="3"/>
      <c r="AE3272" s="3"/>
      <c r="AF3272" s="10"/>
      <c r="AG3272" s="1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5"/>
      <c r="W3273" s="10"/>
      <c r="X3273" s="10"/>
      <c r="Y3273" s="31"/>
      <c r="Z3273" s="3"/>
      <c r="AA3273" s="1"/>
      <c r="AB3273" s="10"/>
      <c r="AC3273" s="3"/>
      <c r="AD3273" s="3"/>
      <c r="AE3273" s="3"/>
      <c r="AF3273" s="10"/>
      <c r="AG3273" s="1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5"/>
      <c r="W3274" s="10"/>
      <c r="X3274" s="10"/>
      <c r="Y3274" s="31"/>
      <c r="Z3274" s="3"/>
      <c r="AA3274" s="1"/>
      <c r="AB3274" s="10"/>
      <c r="AC3274" s="3"/>
      <c r="AD3274" s="3"/>
      <c r="AE3274" s="3"/>
      <c r="AF3274" s="10"/>
      <c r="AG3274" s="1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5"/>
      <c r="W3275" s="10"/>
      <c r="X3275" s="10"/>
      <c r="Y3275" s="31"/>
      <c r="Z3275" s="3"/>
      <c r="AA3275" s="1"/>
      <c r="AB3275" s="10"/>
      <c r="AC3275" s="3"/>
      <c r="AD3275" s="3"/>
      <c r="AE3275" s="3"/>
      <c r="AF3275" s="10"/>
      <c r="AG3275" s="1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5"/>
      <c r="W3276" s="10"/>
      <c r="X3276" s="10"/>
      <c r="Y3276" s="31"/>
      <c r="Z3276" s="3"/>
      <c r="AA3276" s="1"/>
      <c r="AB3276" s="10"/>
      <c r="AC3276" s="3"/>
      <c r="AD3276" s="3"/>
      <c r="AE3276" s="3"/>
      <c r="AF3276" s="10"/>
      <c r="AG3276" s="1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5"/>
      <c r="W3277" s="10"/>
      <c r="X3277" s="10"/>
      <c r="Y3277" s="31"/>
      <c r="Z3277" s="3"/>
      <c r="AA3277" s="1"/>
      <c r="AB3277" s="10"/>
      <c r="AC3277" s="3"/>
      <c r="AD3277" s="3"/>
      <c r="AE3277" s="3"/>
      <c r="AF3277" s="10"/>
      <c r="AG3277" s="1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5"/>
      <c r="W3278" s="10"/>
      <c r="X3278" s="10"/>
      <c r="Y3278" s="31"/>
      <c r="Z3278" s="3"/>
      <c r="AA3278" s="1"/>
      <c r="AB3278" s="10"/>
      <c r="AC3278" s="3"/>
      <c r="AD3278" s="3"/>
      <c r="AE3278" s="3"/>
      <c r="AF3278" s="10"/>
      <c r="AG3278" s="1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5"/>
      <c r="W3279" s="10"/>
      <c r="X3279" s="10"/>
      <c r="Y3279" s="31"/>
      <c r="Z3279" s="3"/>
      <c r="AA3279" s="1"/>
      <c r="AB3279" s="10"/>
      <c r="AC3279" s="3"/>
      <c r="AD3279" s="3"/>
      <c r="AE3279" s="3"/>
      <c r="AF3279" s="10"/>
      <c r="AG3279" s="1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5"/>
      <c r="W3280" s="10"/>
      <c r="X3280" s="10"/>
      <c r="Y3280" s="31"/>
      <c r="Z3280" s="3"/>
      <c r="AA3280" s="1"/>
      <c r="AB3280" s="10"/>
      <c r="AC3280" s="3"/>
      <c r="AD3280" s="3"/>
      <c r="AE3280" s="3"/>
      <c r="AF3280" s="10"/>
      <c r="AG3280" s="1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5"/>
      <c r="W3281" s="10"/>
      <c r="X3281" s="10"/>
      <c r="Y3281" s="31"/>
      <c r="Z3281" s="3"/>
      <c r="AA3281" s="1"/>
      <c r="AB3281" s="10"/>
      <c r="AC3281" s="3"/>
      <c r="AD3281" s="3"/>
      <c r="AE3281" s="3"/>
      <c r="AF3281" s="10"/>
      <c r="AG3281" s="1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5"/>
      <c r="W3282" s="10"/>
      <c r="X3282" s="10"/>
      <c r="Y3282" s="31"/>
      <c r="Z3282" s="3"/>
      <c r="AA3282" s="1"/>
      <c r="AB3282" s="10"/>
      <c r="AC3282" s="3"/>
      <c r="AD3282" s="3"/>
      <c r="AE3282" s="3"/>
      <c r="AF3282" s="10"/>
      <c r="AG3282" s="1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5"/>
      <c r="W3283" s="10"/>
      <c r="X3283" s="10"/>
      <c r="Y3283" s="31"/>
      <c r="Z3283" s="3"/>
      <c r="AA3283" s="1"/>
      <c r="AB3283" s="10"/>
      <c r="AC3283" s="3"/>
      <c r="AD3283" s="3"/>
      <c r="AE3283" s="3"/>
      <c r="AF3283" s="10"/>
      <c r="AG3283" s="1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5"/>
      <c r="W3284" s="10"/>
      <c r="X3284" s="10"/>
      <c r="Y3284" s="31"/>
      <c r="Z3284" s="3"/>
      <c r="AA3284" s="1"/>
      <c r="AB3284" s="10"/>
      <c r="AC3284" s="3"/>
      <c r="AD3284" s="3"/>
      <c r="AE3284" s="3"/>
      <c r="AF3284" s="10"/>
      <c r="AG3284" s="1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5"/>
      <c r="W3285" s="10"/>
      <c r="X3285" s="10"/>
      <c r="Y3285" s="31"/>
      <c r="Z3285" s="3"/>
      <c r="AA3285" s="1"/>
      <c r="AB3285" s="10"/>
      <c r="AC3285" s="3"/>
      <c r="AD3285" s="3"/>
      <c r="AE3285" s="3"/>
      <c r="AF3285" s="10"/>
      <c r="AG3285" s="1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5"/>
      <c r="W3286" s="10"/>
      <c r="X3286" s="10"/>
      <c r="Y3286" s="31"/>
      <c r="Z3286" s="3"/>
      <c r="AA3286" s="1"/>
      <c r="AB3286" s="10"/>
      <c r="AC3286" s="3"/>
      <c r="AD3286" s="3"/>
      <c r="AE3286" s="3"/>
      <c r="AF3286" s="10"/>
      <c r="AG3286" s="1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5"/>
      <c r="W3287" s="10"/>
      <c r="X3287" s="10"/>
      <c r="Y3287" s="31"/>
      <c r="Z3287" s="3"/>
      <c r="AA3287" s="1"/>
      <c r="AB3287" s="10"/>
      <c r="AC3287" s="3"/>
      <c r="AD3287" s="3"/>
      <c r="AE3287" s="3"/>
      <c r="AF3287" s="10"/>
      <c r="AG3287" s="1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5"/>
      <c r="W3288" s="10"/>
      <c r="X3288" s="10"/>
      <c r="Y3288" s="31"/>
      <c r="Z3288" s="3"/>
      <c r="AA3288" s="1"/>
      <c r="AB3288" s="10"/>
      <c r="AC3288" s="3"/>
      <c r="AD3288" s="3"/>
      <c r="AE3288" s="3"/>
      <c r="AF3288" s="10"/>
      <c r="AG3288" s="1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5"/>
      <c r="W3289" s="10"/>
      <c r="X3289" s="10"/>
      <c r="Y3289" s="31"/>
      <c r="Z3289" s="3"/>
      <c r="AA3289" s="1"/>
      <c r="AB3289" s="10"/>
      <c r="AC3289" s="3"/>
      <c r="AD3289" s="3"/>
      <c r="AE3289" s="3"/>
      <c r="AF3289" s="10"/>
      <c r="AG3289" s="1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5"/>
      <c r="W3290" s="10"/>
      <c r="X3290" s="10"/>
      <c r="Y3290" s="31"/>
      <c r="Z3290" s="3"/>
      <c r="AA3290" s="1"/>
      <c r="AB3290" s="10"/>
      <c r="AC3290" s="3"/>
      <c r="AD3290" s="3"/>
      <c r="AE3290" s="3"/>
      <c r="AF3290" s="10"/>
      <c r="AG3290" s="1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5"/>
      <c r="W3291" s="10"/>
      <c r="X3291" s="10"/>
      <c r="Y3291" s="31"/>
      <c r="Z3291" s="3"/>
      <c r="AA3291" s="1"/>
      <c r="AB3291" s="10"/>
      <c r="AC3291" s="3"/>
      <c r="AD3291" s="3"/>
      <c r="AE3291" s="3"/>
      <c r="AF3291" s="10"/>
      <c r="AG3291" s="1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5"/>
      <c r="W3292" s="10"/>
      <c r="X3292" s="10"/>
      <c r="Y3292" s="31"/>
      <c r="Z3292" s="3"/>
      <c r="AA3292" s="1"/>
      <c r="AB3292" s="10"/>
      <c r="AC3292" s="3"/>
      <c r="AD3292" s="3"/>
      <c r="AE3292" s="3"/>
      <c r="AF3292" s="10"/>
      <c r="AG3292" s="1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5"/>
      <c r="W3293" s="10"/>
      <c r="X3293" s="10"/>
      <c r="Y3293" s="31"/>
      <c r="Z3293" s="3"/>
      <c r="AA3293" s="1"/>
      <c r="AB3293" s="10"/>
      <c r="AC3293" s="3"/>
      <c r="AD3293" s="3"/>
      <c r="AE3293" s="3"/>
      <c r="AF3293" s="10"/>
      <c r="AG3293" s="1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5"/>
      <c r="W3294" s="10"/>
      <c r="X3294" s="10"/>
      <c r="Y3294" s="31"/>
      <c r="Z3294" s="3"/>
      <c r="AA3294" s="1"/>
      <c r="AB3294" s="10"/>
      <c r="AC3294" s="3"/>
      <c r="AD3294" s="3"/>
      <c r="AE3294" s="3"/>
      <c r="AF3294" s="10"/>
      <c r="AG3294" s="1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5"/>
      <c r="W3295" s="10"/>
      <c r="X3295" s="10"/>
      <c r="Y3295" s="31"/>
      <c r="Z3295" s="3"/>
      <c r="AA3295" s="1"/>
      <c r="AB3295" s="10"/>
      <c r="AC3295" s="3"/>
      <c r="AD3295" s="3"/>
      <c r="AE3295" s="3"/>
      <c r="AF3295" s="10"/>
      <c r="AG3295" s="1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5"/>
      <c r="W3296" s="10"/>
      <c r="X3296" s="10"/>
      <c r="Y3296" s="31"/>
      <c r="Z3296" s="3"/>
      <c r="AA3296" s="1"/>
      <c r="AB3296" s="10"/>
      <c r="AC3296" s="3"/>
      <c r="AD3296" s="3"/>
      <c r="AE3296" s="3"/>
      <c r="AF3296" s="10"/>
      <c r="AG3296" s="1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5"/>
      <c r="W3297" s="10"/>
      <c r="X3297" s="10"/>
      <c r="Y3297" s="31"/>
      <c r="Z3297" s="3"/>
      <c r="AA3297" s="1"/>
      <c r="AB3297" s="10"/>
      <c r="AC3297" s="3"/>
      <c r="AD3297" s="3"/>
      <c r="AE3297" s="3"/>
      <c r="AF3297" s="10"/>
      <c r="AG3297" s="1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5"/>
      <c r="W3298" s="10"/>
      <c r="X3298" s="10"/>
      <c r="Y3298" s="31"/>
      <c r="Z3298" s="3"/>
      <c r="AA3298" s="1"/>
      <c r="AB3298" s="10"/>
      <c r="AC3298" s="3"/>
      <c r="AD3298" s="3"/>
      <c r="AE3298" s="3"/>
      <c r="AF3298" s="10"/>
      <c r="AG3298" s="1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5"/>
      <c r="W3299" s="10"/>
      <c r="X3299" s="10"/>
      <c r="Y3299" s="31"/>
      <c r="Z3299" s="3"/>
      <c r="AA3299" s="1"/>
      <c r="AB3299" s="10"/>
      <c r="AC3299" s="3"/>
      <c r="AD3299" s="3"/>
      <c r="AE3299" s="3"/>
      <c r="AF3299" s="10"/>
      <c r="AG3299" s="1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5"/>
      <c r="W3300" s="29"/>
      <c r="X3300" s="29"/>
      <c r="Y3300" s="35"/>
      <c r="Z3300" s="22"/>
      <c r="AA3300" s="25"/>
      <c r="AB3300" s="29"/>
      <c r="AC3300" s="22"/>
      <c r="AD3300" s="22"/>
      <c r="AE3300" s="22"/>
      <c r="AF3300" s="29"/>
      <c r="AG3300" s="23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  <c r="EX3300" s="25"/>
    </row>
    <row r="3301" spans="1:154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5"/>
      <c r="W3301" s="10"/>
      <c r="X3301" s="10"/>
      <c r="Y3301" s="31"/>
      <c r="Z3301" s="3"/>
      <c r="AA3301" s="1"/>
      <c r="AB3301" s="10"/>
      <c r="AC3301" s="3"/>
      <c r="AD3301" s="3"/>
      <c r="AE3301" s="3"/>
      <c r="AF3301" s="10"/>
      <c r="AG3301" s="1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5"/>
      <c r="W3302" s="29"/>
      <c r="X3302" s="29"/>
      <c r="Y3302" s="35"/>
      <c r="Z3302" s="22"/>
      <c r="AA3302" s="25"/>
      <c r="AB3302" s="29"/>
      <c r="AC3302" s="22"/>
      <c r="AD3302" s="22"/>
      <c r="AE3302" s="22"/>
      <c r="AF3302" s="29"/>
      <c r="AG3302" s="23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  <c r="EX3302" s="25"/>
    </row>
    <row r="3303" spans="1:154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5"/>
      <c r="W3303" s="10"/>
      <c r="X3303" s="10"/>
      <c r="Y3303" s="31"/>
      <c r="Z3303" s="3"/>
      <c r="AA3303" s="1"/>
      <c r="AB3303" s="10"/>
      <c r="AC3303" s="3"/>
      <c r="AD3303" s="3"/>
      <c r="AE3303" s="3"/>
      <c r="AF3303" s="10"/>
      <c r="AG3303" s="1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5"/>
      <c r="W3304" s="10"/>
      <c r="X3304" s="10"/>
      <c r="Y3304" s="31"/>
      <c r="Z3304" s="3"/>
      <c r="AA3304" s="1"/>
      <c r="AB3304" s="10"/>
      <c r="AC3304" s="3"/>
      <c r="AD3304" s="3"/>
      <c r="AE3304" s="3"/>
      <c r="AF3304" s="10"/>
      <c r="AG3304" s="1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5"/>
      <c r="W3305" s="10"/>
      <c r="X3305" s="10"/>
      <c r="Y3305" s="31"/>
      <c r="Z3305" s="3"/>
      <c r="AA3305" s="1"/>
      <c r="AB3305" s="10"/>
      <c r="AC3305" s="3"/>
      <c r="AD3305" s="3"/>
      <c r="AE3305" s="3"/>
      <c r="AF3305" s="10"/>
      <c r="AG3305" s="1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5"/>
      <c r="W3306" s="10"/>
      <c r="X3306" s="10"/>
      <c r="Y3306" s="31"/>
      <c r="Z3306" s="3"/>
      <c r="AA3306" s="1"/>
      <c r="AB3306" s="10"/>
      <c r="AC3306" s="3"/>
      <c r="AD3306" s="3"/>
      <c r="AE3306" s="3"/>
      <c r="AF3306" s="10"/>
      <c r="AG3306" s="1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5"/>
      <c r="W3307" s="10"/>
      <c r="X3307" s="10"/>
      <c r="Y3307" s="31"/>
      <c r="Z3307" s="3"/>
      <c r="AA3307" s="1"/>
      <c r="AB3307" s="10"/>
      <c r="AC3307" s="3"/>
      <c r="AD3307" s="3"/>
      <c r="AE3307" s="3"/>
      <c r="AF3307" s="10"/>
      <c r="AG3307" s="1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5"/>
      <c r="W3308" s="10"/>
      <c r="X3308" s="10"/>
      <c r="Y3308" s="31"/>
      <c r="Z3308" s="3"/>
      <c r="AA3308" s="1"/>
      <c r="AB3308" s="10"/>
      <c r="AC3308" s="3"/>
      <c r="AD3308" s="3"/>
      <c r="AE3308" s="3"/>
      <c r="AF3308" s="10"/>
      <c r="AG3308" s="1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5"/>
      <c r="W3309" s="10"/>
      <c r="X3309" s="10"/>
      <c r="Y3309" s="31"/>
      <c r="Z3309" s="3"/>
      <c r="AA3309" s="1"/>
      <c r="AB3309" s="10"/>
      <c r="AC3309" s="3"/>
      <c r="AD3309" s="3"/>
      <c r="AE3309" s="3"/>
      <c r="AF3309" s="10"/>
      <c r="AG3309" s="1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5"/>
      <c r="W3310" s="10"/>
      <c r="X3310" s="10"/>
      <c r="Y3310" s="31"/>
      <c r="Z3310" s="3"/>
      <c r="AA3310" s="1"/>
      <c r="AB3310" s="10"/>
      <c r="AC3310" s="3"/>
      <c r="AD3310" s="3"/>
      <c r="AE3310" s="3"/>
      <c r="AF3310" s="10"/>
      <c r="AG3310" s="1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5"/>
      <c r="W3311" s="10"/>
      <c r="X3311" s="10"/>
      <c r="Y3311" s="31"/>
      <c r="Z3311" s="3"/>
      <c r="AA3311" s="1"/>
      <c r="AB3311" s="10"/>
      <c r="AC3311" s="3"/>
      <c r="AD3311" s="3"/>
      <c r="AE3311" s="3"/>
      <c r="AF3311" s="10"/>
      <c r="AG3311" s="1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5"/>
      <c r="W3312" s="10"/>
      <c r="X3312" s="10"/>
      <c r="Y3312" s="31"/>
      <c r="Z3312" s="3"/>
      <c r="AA3312" s="1"/>
      <c r="AB3312" s="10"/>
      <c r="AC3312" s="3"/>
      <c r="AD3312" s="3"/>
      <c r="AE3312" s="3"/>
      <c r="AF3312" s="10"/>
      <c r="AG3312" s="1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5"/>
      <c r="W3313" s="10"/>
      <c r="X3313" s="10"/>
      <c r="Y3313" s="31"/>
      <c r="Z3313" s="3"/>
      <c r="AA3313" s="1"/>
      <c r="AB3313" s="10"/>
      <c r="AC3313" s="3"/>
      <c r="AD3313" s="3"/>
      <c r="AE3313" s="3"/>
      <c r="AF3313" s="10"/>
      <c r="AG3313" s="1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5"/>
      <c r="W3314" s="10"/>
      <c r="X3314" s="10"/>
      <c r="Y3314" s="31"/>
      <c r="Z3314" s="3"/>
      <c r="AA3314" s="1"/>
      <c r="AB3314" s="10"/>
      <c r="AC3314" s="3"/>
      <c r="AD3314" s="3"/>
      <c r="AE3314" s="3"/>
      <c r="AF3314" s="10"/>
      <c r="AG3314" s="1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5"/>
      <c r="W3315" s="10"/>
      <c r="X3315" s="10"/>
      <c r="Y3315" s="31"/>
      <c r="Z3315" s="3"/>
      <c r="AA3315" s="1"/>
      <c r="AB3315" s="10"/>
      <c r="AC3315" s="3"/>
      <c r="AD3315" s="3"/>
      <c r="AE3315" s="3"/>
      <c r="AF3315" s="10"/>
      <c r="AG3315" s="1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5"/>
      <c r="W3316" s="10"/>
      <c r="X3316" s="10"/>
      <c r="Y3316" s="31"/>
      <c r="Z3316" s="3"/>
      <c r="AA3316" s="1"/>
      <c r="AB3316" s="10"/>
      <c r="AC3316" s="3"/>
      <c r="AD3316" s="3"/>
      <c r="AE3316" s="3"/>
      <c r="AF3316" s="10"/>
      <c r="AG3316" s="1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5"/>
      <c r="W3317" s="10"/>
      <c r="X3317" s="10"/>
      <c r="Y3317" s="31"/>
      <c r="Z3317" s="3"/>
      <c r="AA3317" s="1"/>
      <c r="AB3317" s="10"/>
      <c r="AC3317" s="3"/>
      <c r="AD3317" s="3"/>
      <c r="AE3317" s="3"/>
      <c r="AF3317" s="10"/>
      <c r="AG3317" s="1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5"/>
      <c r="W3318" s="10"/>
      <c r="X3318" s="10"/>
      <c r="Y3318" s="31"/>
      <c r="Z3318" s="3"/>
      <c r="AA3318" s="1"/>
      <c r="AB3318" s="10"/>
      <c r="AC3318" s="3"/>
      <c r="AD3318" s="3"/>
      <c r="AE3318" s="3"/>
      <c r="AF3318" s="10"/>
      <c r="AG3318" s="1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5"/>
      <c r="W3319" s="10"/>
      <c r="X3319" s="10"/>
      <c r="Y3319" s="31"/>
      <c r="Z3319" s="3"/>
      <c r="AA3319" s="1"/>
      <c r="AB3319" s="10"/>
      <c r="AC3319" s="3"/>
      <c r="AD3319" s="3"/>
      <c r="AE3319" s="3"/>
      <c r="AF3319" s="10"/>
      <c r="AG3319" s="1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5"/>
      <c r="W3320" s="10"/>
      <c r="X3320" s="10"/>
      <c r="Y3320" s="31"/>
      <c r="Z3320" s="3"/>
      <c r="AA3320" s="1"/>
      <c r="AB3320" s="10"/>
      <c r="AC3320" s="3"/>
      <c r="AD3320" s="3"/>
      <c r="AE3320" s="3"/>
      <c r="AF3320" s="10"/>
      <c r="AG3320" s="1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5"/>
      <c r="W3321" s="10"/>
      <c r="X3321" s="10"/>
      <c r="Y3321" s="31"/>
      <c r="Z3321" s="3"/>
      <c r="AA3321" s="1"/>
      <c r="AB3321" s="10"/>
      <c r="AC3321" s="3"/>
      <c r="AD3321" s="3"/>
      <c r="AE3321" s="3"/>
      <c r="AF3321" s="10"/>
      <c r="AG3321" s="1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5"/>
      <c r="W3322" s="10"/>
      <c r="X3322" s="10"/>
      <c r="Y3322" s="31"/>
      <c r="Z3322" s="3"/>
      <c r="AA3322" s="1"/>
      <c r="AB3322" s="10"/>
      <c r="AC3322" s="3"/>
      <c r="AD3322" s="3"/>
      <c r="AE3322" s="3"/>
      <c r="AF3322" s="10"/>
      <c r="AG3322" s="1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5"/>
      <c r="W3323" s="10"/>
      <c r="X3323" s="10"/>
      <c r="Y3323" s="31"/>
      <c r="Z3323" s="3"/>
      <c r="AA3323" s="1"/>
      <c r="AB3323" s="10"/>
      <c r="AC3323" s="3"/>
      <c r="AD3323" s="3"/>
      <c r="AE3323" s="3"/>
      <c r="AF3323" s="10"/>
      <c r="AG3323" s="1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5"/>
      <c r="W3324" s="10"/>
      <c r="X3324" s="10"/>
      <c r="Y3324" s="31"/>
      <c r="Z3324" s="3"/>
      <c r="AA3324" s="1"/>
      <c r="AB3324" s="10"/>
      <c r="AC3324" s="3"/>
      <c r="AD3324" s="3"/>
      <c r="AE3324" s="3"/>
      <c r="AF3324" s="10"/>
      <c r="AG3324" s="1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5"/>
      <c r="W3325" s="10"/>
      <c r="X3325" s="10"/>
      <c r="Y3325" s="31"/>
      <c r="Z3325" s="3"/>
      <c r="AA3325" s="1"/>
      <c r="AB3325" s="10"/>
      <c r="AC3325" s="3"/>
      <c r="AD3325" s="3"/>
      <c r="AE3325" s="3"/>
      <c r="AF3325" s="10"/>
      <c r="AG3325" s="1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5"/>
      <c r="W3326" s="10"/>
      <c r="X3326" s="10"/>
      <c r="Y3326" s="31"/>
      <c r="Z3326" s="3"/>
      <c r="AA3326" s="1"/>
      <c r="AB3326" s="10"/>
      <c r="AC3326" s="3"/>
      <c r="AD3326" s="3"/>
      <c r="AE3326" s="3"/>
      <c r="AF3326" s="10"/>
      <c r="AG3326" s="1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5"/>
      <c r="W3327" s="10"/>
      <c r="X3327" s="10"/>
      <c r="Y3327" s="31"/>
      <c r="Z3327" s="3"/>
      <c r="AA3327" s="1"/>
      <c r="AB3327" s="10"/>
      <c r="AC3327" s="3"/>
      <c r="AD3327" s="3"/>
      <c r="AE3327" s="3"/>
      <c r="AF3327" s="10"/>
      <c r="AG3327" s="1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5"/>
      <c r="W3328" s="10"/>
      <c r="X3328" s="10"/>
      <c r="Y3328" s="31"/>
      <c r="Z3328" s="3"/>
      <c r="AA3328" s="1"/>
      <c r="AB3328" s="10"/>
      <c r="AC3328" s="3"/>
      <c r="AD3328" s="3"/>
      <c r="AE3328" s="3"/>
      <c r="AF3328" s="10"/>
      <c r="AG3328" s="1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5"/>
      <c r="W3329" s="10"/>
      <c r="X3329" s="10"/>
      <c r="Y3329" s="31"/>
      <c r="Z3329" s="3"/>
      <c r="AA3329" s="1"/>
      <c r="AB3329" s="10"/>
      <c r="AC3329" s="3"/>
      <c r="AD3329" s="3"/>
      <c r="AE3329" s="3"/>
      <c r="AF3329" s="10"/>
      <c r="AG3329" s="1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5"/>
      <c r="W3330" s="10"/>
      <c r="X3330" s="10"/>
      <c r="Y3330" s="31"/>
      <c r="Z3330" s="3"/>
      <c r="AA3330" s="1"/>
      <c r="AB3330" s="10"/>
      <c r="AC3330" s="3"/>
      <c r="AD3330" s="3"/>
      <c r="AE3330" s="3"/>
      <c r="AF3330" s="10"/>
      <c r="AG3330" s="1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5"/>
      <c r="W3331" s="10"/>
      <c r="X3331" s="10"/>
      <c r="Y3331" s="31"/>
      <c r="Z3331" s="3"/>
      <c r="AA3331" s="1"/>
      <c r="AB3331" s="10"/>
      <c r="AC3331" s="3"/>
      <c r="AD3331" s="3"/>
      <c r="AE3331" s="3"/>
      <c r="AF3331" s="10"/>
      <c r="AG3331" s="1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5"/>
      <c r="W3332" s="10"/>
      <c r="X3332" s="10"/>
      <c r="Y3332" s="31"/>
      <c r="Z3332" s="3"/>
      <c r="AA3332" s="1"/>
      <c r="AB3332" s="10"/>
      <c r="AC3332" s="3"/>
      <c r="AD3332" s="3"/>
      <c r="AE3332" s="3"/>
      <c r="AF3332" s="10"/>
      <c r="AG3332" s="1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5"/>
      <c r="W3333" s="10"/>
      <c r="X3333" s="10"/>
      <c r="Y3333" s="31"/>
      <c r="Z3333" s="3"/>
      <c r="AA3333" s="1"/>
      <c r="AB3333" s="10"/>
      <c r="AC3333" s="3"/>
      <c r="AD3333" s="3"/>
      <c r="AE3333" s="3"/>
      <c r="AF3333" s="10"/>
      <c r="AG3333" s="1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5"/>
      <c r="W3334" s="10"/>
      <c r="X3334" s="10"/>
      <c r="Y3334" s="31"/>
      <c r="Z3334" s="3"/>
      <c r="AA3334" s="1"/>
      <c r="AB3334" s="10"/>
      <c r="AC3334" s="3"/>
      <c r="AD3334" s="3"/>
      <c r="AE3334" s="3"/>
      <c r="AF3334" s="10"/>
      <c r="AG3334" s="1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5"/>
      <c r="W3335" s="10"/>
      <c r="X3335" s="10"/>
      <c r="Y3335" s="31"/>
      <c r="Z3335" s="3"/>
      <c r="AA3335" s="1"/>
      <c r="AB3335" s="10"/>
      <c r="AC3335" s="3"/>
      <c r="AD3335" s="3"/>
      <c r="AE3335" s="3"/>
      <c r="AF3335" s="10"/>
      <c r="AG3335" s="1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5"/>
      <c r="W3336" s="10"/>
      <c r="X3336" s="10"/>
      <c r="Y3336" s="31"/>
      <c r="Z3336" s="3"/>
      <c r="AA3336" s="1"/>
      <c r="AB3336" s="10"/>
      <c r="AC3336" s="3"/>
      <c r="AD3336" s="3"/>
      <c r="AE3336" s="3"/>
      <c r="AF3336" s="10"/>
      <c r="AG3336" s="1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5"/>
      <c r="W3337" s="10"/>
      <c r="X3337" s="10"/>
      <c r="Y3337" s="31"/>
      <c r="Z3337" s="3"/>
      <c r="AA3337" s="1"/>
      <c r="AB3337" s="10"/>
      <c r="AC3337" s="3"/>
      <c r="AD3337" s="3"/>
      <c r="AE3337" s="3"/>
      <c r="AF3337" s="10"/>
      <c r="AG3337" s="1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5"/>
      <c r="W3338" s="10"/>
      <c r="X3338" s="10"/>
      <c r="Y3338" s="31"/>
      <c r="Z3338" s="3"/>
      <c r="AA3338" s="1"/>
      <c r="AB3338" s="10"/>
      <c r="AC3338" s="3"/>
      <c r="AD3338" s="3"/>
      <c r="AE3338" s="3"/>
      <c r="AF3338" s="10"/>
      <c r="AG3338" s="1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5"/>
      <c r="W3339" s="10"/>
      <c r="X3339" s="10"/>
      <c r="Y3339" s="31"/>
      <c r="Z3339" s="3"/>
      <c r="AA3339" s="1"/>
      <c r="AB3339" s="10"/>
      <c r="AC3339" s="3"/>
      <c r="AD3339" s="3"/>
      <c r="AE3339" s="3"/>
      <c r="AF3339" s="10"/>
      <c r="AG3339" s="1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5"/>
      <c r="W3340" s="10"/>
      <c r="X3340" s="10"/>
      <c r="Y3340" s="31"/>
      <c r="Z3340" s="3"/>
      <c r="AA3340" s="1"/>
      <c r="AB3340" s="10"/>
      <c r="AC3340" s="3"/>
      <c r="AD3340" s="3"/>
      <c r="AE3340" s="3"/>
      <c r="AF3340" s="10"/>
      <c r="AG3340" s="1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5"/>
      <c r="W3341" s="10"/>
      <c r="X3341" s="10"/>
      <c r="Y3341" s="31"/>
      <c r="Z3341" s="3"/>
      <c r="AA3341" s="1"/>
      <c r="AB3341" s="10"/>
      <c r="AC3341" s="3"/>
      <c r="AD3341" s="3"/>
      <c r="AE3341" s="3"/>
      <c r="AF3341" s="10"/>
      <c r="AG3341" s="1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5"/>
      <c r="W3342" s="10"/>
      <c r="X3342" s="10"/>
      <c r="Y3342" s="31"/>
      <c r="Z3342" s="3"/>
      <c r="AA3342" s="1"/>
      <c r="AB3342" s="10"/>
      <c r="AC3342" s="3"/>
      <c r="AD3342" s="3"/>
      <c r="AE3342" s="3"/>
      <c r="AF3342" s="10"/>
      <c r="AG3342" s="1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5"/>
      <c r="W3343" s="10"/>
      <c r="X3343" s="10"/>
      <c r="Y3343" s="31"/>
      <c r="Z3343" s="3"/>
      <c r="AA3343" s="1"/>
      <c r="AB3343" s="10"/>
      <c r="AC3343" s="3"/>
      <c r="AD3343" s="3"/>
      <c r="AE3343" s="3"/>
      <c r="AF3343" s="10"/>
      <c r="AG3343" s="1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5"/>
      <c r="W3344" s="10"/>
      <c r="X3344" s="10"/>
      <c r="Y3344" s="31"/>
      <c r="Z3344" s="3"/>
      <c r="AA3344" s="1"/>
      <c r="AB3344" s="10"/>
      <c r="AC3344" s="3"/>
      <c r="AD3344" s="3"/>
      <c r="AE3344" s="3"/>
      <c r="AF3344" s="10"/>
      <c r="AG3344" s="1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5"/>
      <c r="W3345" s="10"/>
      <c r="X3345" s="10"/>
      <c r="Y3345" s="31"/>
      <c r="Z3345" s="3"/>
      <c r="AA3345" s="1"/>
      <c r="AB3345" s="10"/>
      <c r="AC3345" s="3"/>
      <c r="AD3345" s="3"/>
      <c r="AE3345" s="3"/>
      <c r="AF3345" s="10"/>
      <c r="AG3345" s="1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5"/>
      <c r="W3346" s="10"/>
      <c r="X3346" s="10"/>
      <c r="Y3346" s="31"/>
      <c r="Z3346" s="3"/>
      <c r="AA3346" s="1"/>
      <c r="AB3346" s="10"/>
      <c r="AC3346" s="3"/>
      <c r="AD3346" s="3"/>
      <c r="AE3346" s="3"/>
      <c r="AF3346" s="10"/>
      <c r="AG3346" s="1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5"/>
      <c r="W3347" s="10"/>
      <c r="X3347" s="10"/>
      <c r="Y3347" s="31"/>
      <c r="Z3347" s="3"/>
      <c r="AA3347" s="1"/>
      <c r="AB3347" s="10"/>
      <c r="AC3347" s="3"/>
      <c r="AD3347" s="3"/>
      <c r="AE3347" s="3"/>
      <c r="AF3347" s="10"/>
      <c r="AG3347" s="1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5"/>
      <c r="W3348" s="10"/>
      <c r="X3348" s="10"/>
      <c r="Y3348" s="31"/>
      <c r="Z3348" s="3"/>
      <c r="AA3348" s="1"/>
      <c r="AB3348" s="10"/>
      <c r="AC3348" s="3"/>
      <c r="AD3348" s="3"/>
      <c r="AE3348" s="3"/>
      <c r="AF3348" s="10"/>
      <c r="AG3348" s="1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5"/>
      <c r="W3349" s="10"/>
      <c r="X3349" s="10"/>
      <c r="Y3349" s="31"/>
      <c r="Z3349" s="3"/>
      <c r="AA3349" s="1"/>
      <c r="AB3349" s="10"/>
      <c r="AC3349" s="3"/>
      <c r="AD3349" s="3"/>
      <c r="AE3349" s="3"/>
      <c r="AF3349" s="10"/>
      <c r="AG3349" s="1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5"/>
      <c r="W3350" s="10"/>
      <c r="X3350" s="10"/>
      <c r="Y3350" s="31"/>
      <c r="Z3350" s="3"/>
      <c r="AA3350" s="1"/>
      <c r="AB3350" s="10"/>
      <c r="AC3350" s="3"/>
      <c r="AD3350" s="3"/>
      <c r="AE3350" s="3"/>
      <c r="AF3350" s="10"/>
      <c r="AG3350" s="1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5"/>
      <c r="W3351" s="10"/>
      <c r="X3351" s="10"/>
      <c r="Y3351" s="31"/>
      <c r="Z3351" s="3"/>
      <c r="AA3351" s="1"/>
      <c r="AB3351" s="10"/>
      <c r="AC3351" s="3"/>
      <c r="AD3351" s="3"/>
      <c r="AE3351" s="3"/>
      <c r="AF3351" s="10"/>
      <c r="AG3351" s="1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5"/>
      <c r="W3352" s="10"/>
      <c r="X3352" s="10"/>
      <c r="Y3352" s="31"/>
      <c r="Z3352" s="3"/>
      <c r="AA3352" s="1"/>
      <c r="AB3352" s="10"/>
      <c r="AC3352" s="3"/>
      <c r="AD3352" s="3"/>
      <c r="AE3352" s="3"/>
      <c r="AF3352" s="10"/>
      <c r="AG3352" s="1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5"/>
      <c r="W3353" s="10"/>
      <c r="X3353" s="10"/>
      <c r="Y3353" s="31"/>
      <c r="Z3353" s="3"/>
      <c r="AA3353" s="1"/>
      <c r="AB3353" s="10"/>
      <c r="AC3353" s="3"/>
      <c r="AD3353" s="3"/>
      <c r="AE3353" s="3"/>
      <c r="AF3353" s="10"/>
      <c r="AG3353" s="1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5"/>
      <c r="W3354" s="10"/>
      <c r="X3354" s="10"/>
      <c r="Y3354" s="31"/>
      <c r="Z3354" s="3"/>
      <c r="AA3354" s="1"/>
      <c r="AB3354" s="10"/>
      <c r="AC3354" s="3"/>
      <c r="AD3354" s="3"/>
      <c r="AE3354" s="3"/>
      <c r="AF3354" s="10"/>
      <c r="AG3354" s="1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5"/>
      <c r="W3355" s="10"/>
      <c r="X3355" s="10"/>
      <c r="Y3355" s="31"/>
      <c r="Z3355" s="3"/>
      <c r="AA3355" s="1"/>
      <c r="AB3355" s="10"/>
      <c r="AC3355" s="3"/>
      <c r="AD3355" s="3"/>
      <c r="AE3355" s="3"/>
      <c r="AF3355" s="10"/>
      <c r="AG3355" s="1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5"/>
      <c r="W3356" s="10"/>
      <c r="X3356" s="10"/>
      <c r="Y3356" s="31"/>
      <c r="Z3356" s="3"/>
      <c r="AA3356" s="1"/>
      <c r="AB3356" s="10"/>
      <c r="AC3356" s="3"/>
      <c r="AD3356" s="3"/>
      <c r="AE3356" s="3"/>
      <c r="AF3356" s="10"/>
      <c r="AG3356" s="1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5"/>
      <c r="W3357" s="10"/>
      <c r="X3357" s="10"/>
      <c r="Y3357" s="31"/>
      <c r="Z3357" s="3"/>
      <c r="AA3357" s="1"/>
      <c r="AB3357" s="10"/>
      <c r="AC3357" s="3"/>
      <c r="AD3357" s="3"/>
      <c r="AE3357" s="3"/>
      <c r="AF3357" s="10"/>
      <c r="AG3357" s="1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5"/>
      <c r="W3358" s="10"/>
      <c r="X3358" s="10"/>
      <c r="Y3358" s="31"/>
      <c r="Z3358" s="3"/>
      <c r="AA3358" s="1"/>
      <c r="AB3358" s="10"/>
      <c r="AC3358" s="3"/>
      <c r="AD3358" s="3"/>
      <c r="AE3358" s="3"/>
      <c r="AF3358" s="10"/>
      <c r="AG3358" s="1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5"/>
      <c r="W3359" s="10"/>
      <c r="X3359" s="10"/>
      <c r="Y3359" s="31"/>
      <c r="Z3359" s="3"/>
      <c r="AA3359" s="1"/>
      <c r="AB3359" s="10"/>
      <c r="AC3359" s="3"/>
      <c r="AD3359" s="3"/>
      <c r="AE3359" s="3"/>
      <c r="AF3359" s="10"/>
      <c r="AG3359" s="1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5"/>
      <c r="W3360" s="10"/>
      <c r="X3360" s="10"/>
      <c r="Y3360" s="31"/>
      <c r="Z3360" s="3"/>
      <c r="AA3360" s="1"/>
      <c r="AB3360" s="10"/>
      <c r="AC3360" s="3"/>
      <c r="AD3360" s="3"/>
      <c r="AE3360" s="3"/>
      <c r="AF3360" s="10"/>
      <c r="AG3360" s="1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5"/>
      <c r="W3361" s="10"/>
      <c r="X3361" s="10"/>
      <c r="Y3361" s="31"/>
      <c r="Z3361" s="3"/>
      <c r="AA3361" s="1"/>
      <c r="AB3361" s="10"/>
      <c r="AC3361" s="3"/>
      <c r="AD3361" s="3"/>
      <c r="AE3361" s="3"/>
      <c r="AF3361" s="10"/>
      <c r="AG3361" s="1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5"/>
      <c r="W3362" s="10"/>
      <c r="X3362" s="10"/>
      <c r="Y3362" s="31"/>
      <c r="Z3362" s="3"/>
      <c r="AA3362" s="1"/>
      <c r="AB3362" s="10"/>
      <c r="AC3362" s="3"/>
      <c r="AD3362" s="3"/>
      <c r="AE3362" s="3"/>
      <c r="AF3362" s="10"/>
      <c r="AG3362" s="1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5"/>
      <c r="W3363" s="10"/>
      <c r="X3363" s="10"/>
      <c r="Y3363" s="31"/>
      <c r="Z3363" s="3"/>
      <c r="AA3363" s="1"/>
      <c r="AB3363" s="10"/>
      <c r="AC3363" s="3"/>
      <c r="AD3363" s="3"/>
      <c r="AE3363" s="3"/>
      <c r="AF3363" s="10"/>
      <c r="AG3363" s="1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5"/>
      <c r="W3364" s="10"/>
      <c r="X3364" s="10"/>
      <c r="Y3364" s="31"/>
      <c r="Z3364" s="3"/>
      <c r="AA3364" s="1"/>
      <c r="AB3364" s="10"/>
      <c r="AC3364" s="3"/>
      <c r="AD3364" s="3"/>
      <c r="AE3364" s="3"/>
      <c r="AF3364" s="10"/>
      <c r="AG3364" s="1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5"/>
      <c r="W3365" s="10"/>
      <c r="X3365" s="10"/>
      <c r="Y3365" s="31"/>
      <c r="Z3365" s="3"/>
      <c r="AA3365" s="1"/>
      <c r="AB3365" s="10"/>
      <c r="AC3365" s="3"/>
      <c r="AD3365" s="3"/>
      <c r="AE3365" s="3"/>
      <c r="AF3365" s="10"/>
      <c r="AG3365" s="1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5"/>
      <c r="W3366" s="10"/>
      <c r="X3366" s="10"/>
      <c r="Y3366" s="31"/>
      <c r="Z3366" s="3"/>
      <c r="AA3366" s="1"/>
      <c r="AB3366" s="10"/>
      <c r="AC3366" s="3"/>
      <c r="AD3366" s="3"/>
      <c r="AE3366" s="3"/>
      <c r="AF3366" s="10"/>
      <c r="AG3366" s="1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5"/>
      <c r="W3367" s="10"/>
      <c r="X3367" s="10"/>
      <c r="Y3367" s="31"/>
      <c r="Z3367" s="3"/>
      <c r="AA3367" s="1"/>
      <c r="AB3367" s="10"/>
      <c r="AC3367" s="3"/>
      <c r="AD3367" s="3"/>
      <c r="AE3367" s="3"/>
      <c r="AF3367" s="10"/>
      <c r="AG3367" s="1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5"/>
      <c r="W3368" s="10"/>
      <c r="X3368" s="10"/>
      <c r="Y3368" s="31"/>
      <c r="Z3368" s="3"/>
      <c r="AA3368" s="1"/>
      <c r="AB3368" s="10"/>
      <c r="AC3368" s="3"/>
      <c r="AD3368" s="3"/>
      <c r="AE3368" s="3"/>
      <c r="AF3368" s="10"/>
      <c r="AG3368" s="1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5"/>
      <c r="W3369" s="10"/>
      <c r="X3369" s="10"/>
      <c r="Y3369" s="31"/>
      <c r="Z3369" s="3"/>
      <c r="AA3369" s="1"/>
      <c r="AB3369" s="10"/>
      <c r="AC3369" s="3"/>
      <c r="AD3369" s="3"/>
      <c r="AE3369" s="3"/>
      <c r="AF3369" s="10"/>
      <c r="AG3369" s="1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5"/>
      <c r="W3370" s="10"/>
      <c r="X3370" s="10"/>
      <c r="Y3370" s="31"/>
      <c r="Z3370" s="3"/>
      <c r="AA3370" s="1"/>
      <c r="AB3370" s="10"/>
      <c r="AC3370" s="3"/>
      <c r="AD3370" s="3"/>
      <c r="AE3370" s="3"/>
      <c r="AF3370" s="10"/>
      <c r="AG3370" s="1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5"/>
      <c r="W3371" s="10"/>
      <c r="X3371" s="10"/>
      <c r="Y3371" s="31"/>
      <c r="Z3371" s="3"/>
      <c r="AA3371" s="1"/>
      <c r="AB3371" s="10"/>
      <c r="AC3371" s="3"/>
      <c r="AD3371" s="3"/>
      <c r="AE3371" s="3"/>
      <c r="AF3371" s="10"/>
      <c r="AG3371" s="1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5"/>
      <c r="W3372" s="10"/>
      <c r="X3372" s="10"/>
      <c r="Y3372" s="31"/>
      <c r="Z3372" s="3"/>
      <c r="AA3372" s="1"/>
      <c r="AB3372" s="10"/>
      <c r="AC3372" s="3"/>
      <c r="AD3372" s="3"/>
      <c r="AE3372" s="3"/>
      <c r="AF3372" s="10"/>
      <c r="AG3372" s="1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5"/>
      <c r="W3373" s="10"/>
      <c r="X3373" s="10"/>
      <c r="Y3373" s="31"/>
      <c r="Z3373" s="3"/>
      <c r="AA3373" s="1"/>
      <c r="AB3373" s="10"/>
      <c r="AC3373" s="3"/>
      <c r="AD3373" s="3"/>
      <c r="AE3373" s="3"/>
      <c r="AF3373" s="10"/>
      <c r="AG3373" s="1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5"/>
      <c r="W3374" s="10"/>
      <c r="X3374" s="10"/>
      <c r="Y3374" s="31"/>
      <c r="Z3374" s="3"/>
      <c r="AA3374" s="1"/>
      <c r="AB3374" s="10"/>
      <c r="AC3374" s="3"/>
      <c r="AD3374" s="3"/>
      <c r="AE3374" s="3"/>
      <c r="AF3374" s="10"/>
      <c r="AG3374" s="1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5"/>
      <c r="W3375" s="10"/>
      <c r="X3375" s="10"/>
      <c r="Y3375" s="31"/>
      <c r="Z3375" s="3"/>
      <c r="AA3375" s="1"/>
      <c r="AB3375" s="10"/>
      <c r="AC3375" s="3"/>
      <c r="AD3375" s="3"/>
      <c r="AE3375" s="3"/>
      <c r="AF3375" s="10"/>
      <c r="AG3375" s="1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5"/>
      <c r="W3376" s="10"/>
      <c r="X3376" s="10"/>
      <c r="Y3376" s="31"/>
      <c r="Z3376" s="3"/>
      <c r="AA3376" s="1"/>
      <c r="AB3376" s="10"/>
      <c r="AC3376" s="3"/>
      <c r="AD3376" s="3"/>
      <c r="AE3376" s="3"/>
      <c r="AF3376" s="10"/>
      <c r="AG3376" s="1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5"/>
      <c r="W3377" s="10"/>
      <c r="X3377" s="10"/>
      <c r="Y3377" s="31"/>
      <c r="Z3377" s="3"/>
      <c r="AA3377" s="1"/>
      <c r="AB3377" s="10"/>
      <c r="AC3377" s="3"/>
      <c r="AD3377" s="3"/>
      <c r="AE3377" s="3"/>
      <c r="AF3377" s="10"/>
      <c r="AG3377" s="1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5"/>
      <c r="W3378" s="10"/>
      <c r="X3378" s="10"/>
      <c r="Y3378" s="31"/>
      <c r="Z3378" s="3"/>
      <c r="AA3378" s="1"/>
      <c r="AB3378" s="10"/>
      <c r="AC3378" s="3"/>
      <c r="AD3378" s="3"/>
      <c r="AE3378" s="3"/>
      <c r="AF3378" s="10"/>
      <c r="AG3378" s="1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5"/>
      <c r="W3379" s="10"/>
      <c r="X3379" s="10"/>
      <c r="Y3379" s="31"/>
      <c r="Z3379" s="3"/>
      <c r="AA3379" s="1"/>
      <c r="AB3379" s="10"/>
      <c r="AC3379" s="3"/>
      <c r="AD3379" s="3"/>
      <c r="AE3379" s="3"/>
      <c r="AF3379" s="10"/>
      <c r="AG3379" s="1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5"/>
      <c r="W3380" s="10"/>
      <c r="X3380" s="10"/>
      <c r="Y3380" s="31"/>
      <c r="Z3380" s="3"/>
      <c r="AA3380" s="1"/>
      <c r="AB3380" s="10"/>
      <c r="AC3380" s="3"/>
      <c r="AD3380" s="3"/>
      <c r="AE3380" s="3"/>
      <c r="AF3380" s="10"/>
      <c r="AG3380" s="1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5"/>
      <c r="W3381" s="10"/>
      <c r="X3381" s="10"/>
      <c r="Y3381" s="31"/>
      <c r="Z3381" s="3"/>
      <c r="AA3381" s="1"/>
      <c r="AB3381" s="10"/>
      <c r="AC3381" s="3"/>
      <c r="AD3381" s="3"/>
      <c r="AE3381" s="3"/>
      <c r="AF3381" s="10"/>
      <c r="AG3381" s="1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5"/>
      <c r="W3382" s="10"/>
      <c r="X3382" s="10"/>
      <c r="Y3382" s="31"/>
      <c r="Z3382" s="3"/>
      <c r="AA3382" s="1"/>
      <c r="AB3382" s="10"/>
      <c r="AC3382" s="3"/>
      <c r="AD3382" s="3"/>
      <c r="AE3382" s="3"/>
      <c r="AF3382" s="10"/>
      <c r="AG3382" s="1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5"/>
      <c r="W3383" s="10"/>
      <c r="X3383" s="10"/>
      <c r="Y3383" s="31"/>
      <c r="Z3383" s="3"/>
      <c r="AA3383" s="1"/>
      <c r="AB3383" s="10"/>
      <c r="AC3383" s="3"/>
      <c r="AD3383" s="3"/>
      <c r="AE3383" s="3"/>
      <c r="AF3383" s="10"/>
      <c r="AG3383" s="1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5"/>
      <c r="W3384" s="10"/>
      <c r="X3384" s="10"/>
      <c r="Y3384" s="31"/>
      <c r="Z3384" s="3"/>
      <c r="AA3384" s="1"/>
      <c r="AB3384" s="10"/>
      <c r="AC3384" s="3"/>
      <c r="AD3384" s="3"/>
      <c r="AE3384" s="3"/>
      <c r="AF3384" s="10"/>
      <c r="AG3384" s="1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5"/>
      <c r="W3385" s="10"/>
      <c r="X3385" s="10"/>
      <c r="Y3385" s="31"/>
      <c r="Z3385" s="3"/>
      <c r="AA3385" s="1"/>
      <c r="AB3385" s="10"/>
      <c r="AC3385" s="3"/>
      <c r="AD3385" s="3"/>
      <c r="AE3385" s="3"/>
      <c r="AF3385" s="10"/>
      <c r="AG3385" s="1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5"/>
      <c r="W3386" s="10"/>
      <c r="X3386" s="10"/>
      <c r="Y3386" s="31"/>
      <c r="Z3386" s="3"/>
      <c r="AA3386" s="1"/>
      <c r="AB3386" s="10"/>
      <c r="AC3386" s="3"/>
      <c r="AD3386" s="3"/>
      <c r="AE3386" s="3"/>
      <c r="AF3386" s="10"/>
      <c r="AG3386" s="1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5"/>
      <c r="W3387" s="10"/>
      <c r="X3387" s="10"/>
      <c r="Y3387" s="31"/>
      <c r="Z3387" s="3"/>
      <c r="AA3387" s="1"/>
      <c r="AB3387" s="10"/>
      <c r="AC3387" s="3"/>
      <c r="AD3387" s="3"/>
      <c r="AE3387" s="3"/>
      <c r="AF3387" s="10"/>
      <c r="AG3387" s="1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5"/>
      <c r="W3388" s="10"/>
      <c r="X3388" s="10"/>
      <c r="Y3388" s="31"/>
      <c r="Z3388" s="3"/>
      <c r="AA3388" s="1"/>
      <c r="AB3388" s="10"/>
      <c r="AC3388" s="3"/>
      <c r="AD3388" s="3"/>
      <c r="AE3388" s="3"/>
      <c r="AF3388" s="10"/>
      <c r="AG3388" s="1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5"/>
      <c r="W3389" s="10"/>
      <c r="X3389" s="10"/>
      <c r="Y3389" s="31"/>
      <c r="Z3389" s="3"/>
      <c r="AA3389" s="1"/>
      <c r="AB3389" s="10"/>
      <c r="AC3389" s="3"/>
      <c r="AD3389" s="3"/>
      <c r="AE3389" s="3"/>
      <c r="AF3389" s="10"/>
      <c r="AG3389" s="1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5"/>
      <c r="W3390" s="10"/>
      <c r="X3390" s="10"/>
      <c r="Y3390" s="31"/>
      <c r="Z3390" s="3"/>
      <c r="AA3390" s="1"/>
      <c r="AB3390" s="10"/>
      <c r="AC3390" s="3"/>
      <c r="AD3390" s="3"/>
      <c r="AE3390" s="3"/>
      <c r="AF3390" s="10"/>
      <c r="AG3390" s="1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5"/>
      <c r="W3391" s="10"/>
      <c r="X3391" s="10"/>
      <c r="Y3391" s="31"/>
      <c r="Z3391" s="3"/>
      <c r="AA3391" s="1"/>
      <c r="AB3391" s="10"/>
      <c r="AC3391" s="3"/>
      <c r="AD3391" s="3"/>
      <c r="AE3391" s="3"/>
      <c r="AF3391" s="10"/>
      <c r="AG3391" s="1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5"/>
      <c r="W3392" s="10"/>
      <c r="X3392" s="10"/>
      <c r="Y3392" s="31"/>
      <c r="Z3392" s="3"/>
      <c r="AA3392" s="1"/>
      <c r="AB3392" s="10"/>
      <c r="AC3392" s="3"/>
      <c r="AD3392" s="3"/>
      <c r="AE3392" s="3"/>
      <c r="AF3392" s="10"/>
      <c r="AG3392" s="1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5"/>
      <c r="W3393" s="10"/>
      <c r="X3393" s="10"/>
      <c r="Y3393" s="31"/>
      <c r="Z3393" s="3"/>
      <c r="AA3393" s="1"/>
      <c r="AB3393" s="10"/>
      <c r="AC3393" s="3"/>
      <c r="AD3393" s="3"/>
      <c r="AE3393" s="3"/>
      <c r="AF3393" s="10"/>
      <c r="AG3393" s="1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5"/>
      <c r="W3394" s="10"/>
      <c r="X3394" s="10"/>
      <c r="Y3394" s="31"/>
      <c r="Z3394" s="3"/>
      <c r="AA3394" s="1"/>
      <c r="AB3394" s="10"/>
      <c r="AC3394" s="3"/>
      <c r="AD3394" s="3"/>
      <c r="AE3394" s="3"/>
      <c r="AF3394" s="10"/>
      <c r="AG3394" s="1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5"/>
      <c r="W3395" s="10"/>
      <c r="X3395" s="10"/>
      <c r="Y3395" s="31"/>
      <c r="Z3395" s="3"/>
      <c r="AA3395" s="1"/>
      <c r="AB3395" s="10"/>
      <c r="AC3395" s="3"/>
      <c r="AD3395" s="3"/>
      <c r="AE3395" s="3"/>
      <c r="AF3395" s="10"/>
      <c r="AG3395" s="1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5"/>
      <c r="W3396" s="10"/>
      <c r="X3396" s="10"/>
      <c r="Y3396" s="31"/>
      <c r="Z3396" s="3"/>
      <c r="AA3396" s="1"/>
      <c r="AB3396" s="10"/>
      <c r="AC3396" s="3"/>
      <c r="AD3396" s="3"/>
      <c r="AE3396" s="3"/>
      <c r="AF3396" s="10"/>
      <c r="AG3396" s="1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5"/>
      <c r="W3397" s="10"/>
      <c r="X3397" s="10"/>
      <c r="Y3397" s="31"/>
      <c r="Z3397" s="3"/>
      <c r="AA3397" s="1"/>
      <c r="AB3397" s="10"/>
      <c r="AC3397" s="3"/>
      <c r="AD3397" s="3"/>
      <c r="AE3397" s="3"/>
      <c r="AF3397" s="10"/>
      <c r="AG3397" s="1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5"/>
      <c r="W3398" s="10"/>
      <c r="X3398" s="10"/>
      <c r="Y3398" s="31"/>
      <c r="Z3398" s="3"/>
      <c r="AA3398" s="1"/>
      <c r="AB3398" s="10"/>
      <c r="AC3398" s="3"/>
      <c r="AD3398" s="3"/>
      <c r="AE3398" s="3"/>
      <c r="AF3398" s="10"/>
      <c r="AG3398" s="1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5"/>
      <c r="W3399" s="10"/>
      <c r="X3399" s="10"/>
      <c r="Y3399" s="31"/>
      <c r="Z3399" s="3"/>
      <c r="AA3399" s="1"/>
      <c r="AB3399" s="10"/>
      <c r="AC3399" s="3"/>
      <c r="AD3399" s="3"/>
      <c r="AE3399" s="3"/>
      <c r="AF3399" s="10"/>
      <c r="AG3399" s="1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5"/>
      <c r="W3400" s="10"/>
      <c r="X3400" s="10"/>
      <c r="Y3400" s="31"/>
      <c r="Z3400" s="3"/>
      <c r="AA3400" s="1"/>
      <c r="AB3400" s="10"/>
      <c r="AC3400" s="3"/>
      <c r="AD3400" s="3"/>
      <c r="AE3400" s="3"/>
      <c r="AF3400" s="10"/>
      <c r="AG3400" s="1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5"/>
      <c r="W3401" s="10"/>
      <c r="X3401" s="10"/>
      <c r="Y3401" s="31"/>
      <c r="Z3401" s="3"/>
      <c r="AA3401" s="1"/>
      <c r="AB3401" s="10"/>
      <c r="AC3401" s="3"/>
      <c r="AD3401" s="3"/>
      <c r="AE3401" s="3"/>
      <c r="AF3401" s="10"/>
      <c r="AG3401" s="1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5"/>
      <c r="W3402" s="10"/>
      <c r="X3402" s="10"/>
      <c r="Y3402" s="31"/>
      <c r="Z3402" s="3"/>
      <c r="AA3402" s="1"/>
      <c r="AB3402" s="10"/>
      <c r="AC3402" s="3"/>
      <c r="AD3402" s="3"/>
      <c r="AE3402" s="3"/>
      <c r="AF3402" s="10"/>
      <c r="AG3402" s="1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5"/>
      <c r="W3403" s="10"/>
      <c r="X3403" s="10"/>
      <c r="Y3403" s="31"/>
      <c r="Z3403" s="3"/>
      <c r="AA3403" s="1"/>
      <c r="AB3403" s="10"/>
      <c r="AC3403" s="3"/>
      <c r="AD3403" s="3"/>
      <c r="AE3403" s="3"/>
      <c r="AF3403" s="10"/>
      <c r="AG3403" s="1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5"/>
      <c r="W3404" s="10"/>
      <c r="X3404" s="10"/>
      <c r="Y3404" s="31"/>
      <c r="Z3404" s="3"/>
      <c r="AA3404" s="1"/>
      <c r="AB3404" s="10"/>
      <c r="AC3404" s="3"/>
      <c r="AD3404" s="3"/>
      <c r="AE3404" s="3"/>
      <c r="AF3404" s="10"/>
      <c r="AG3404" s="1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5"/>
      <c r="W3405" s="10"/>
      <c r="X3405" s="10"/>
      <c r="Y3405" s="31"/>
      <c r="Z3405" s="3"/>
      <c r="AA3405" s="1"/>
      <c r="AB3405" s="10"/>
      <c r="AC3405" s="3"/>
      <c r="AD3405" s="3"/>
      <c r="AE3405" s="3"/>
      <c r="AF3405" s="10"/>
      <c r="AG3405" s="1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5"/>
      <c r="W3406" s="10"/>
      <c r="X3406" s="10"/>
      <c r="Y3406" s="31"/>
      <c r="Z3406" s="3"/>
      <c r="AA3406" s="1"/>
      <c r="AB3406" s="10"/>
      <c r="AC3406" s="3"/>
      <c r="AD3406" s="3"/>
      <c r="AE3406" s="3"/>
      <c r="AF3406" s="10"/>
      <c r="AG3406" s="1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5"/>
      <c r="W3407" s="10"/>
      <c r="X3407" s="10"/>
      <c r="Y3407" s="31"/>
      <c r="Z3407" s="3"/>
      <c r="AA3407" s="1"/>
      <c r="AB3407" s="10"/>
      <c r="AC3407" s="3"/>
      <c r="AD3407" s="3"/>
      <c r="AE3407" s="3"/>
      <c r="AF3407" s="10"/>
      <c r="AG3407" s="1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5"/>
      <c r="W3408" s="10"/>
      <c r="X3408" s="10"/>
      <c r="Y3408" s="31"/>
      <c r="Z3408" s="3"/>
      <c r="AA3408" s="1"/>
      <c r="AB3408" s="10"/>
      <c r="AC3408" s="3"/>
      <c r="AD3408" s="3"/>
      <c r="AE3408" s="3"/>
      <c r="AF3408" s="10"/>
      <c r="AG3408" s="1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5"/>
      <c r="W3409" s="10"/>
      <c r="X3409" s="10"/>
      <c r="Y3409" s="31"/>
      <c r="Z3409" s="3"/>
      <c r="AA3409" s="1"/>
      <c r="AB3409" s="10"/>
      <c r="AC3409" s="3"/>
      <c r="AD3409" s="3"/>
      <c r="AE3409" s="3"/>
      <c r="AF3409" s="10"/>
      <c r="AG3409" s="1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5"/>
      <c r="W3410" s="10"/>
      <c r="X3410" s="10"/>
      <c r="Y3410" s="31"/>
      <c r="Z3410" s="3"/>
      <c r="AA3410" s="1"/>
      <c r="AB3410" s="10"/>
      <c r="AC3410" s="3"/>
      <c r="AD3410" s="3"/>
      <c r="AE3410" s="3"/>
      <c r="AF3410" s="10"/>
      <c r="AG3410" s="1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5"/>
      <c r="W3411" s="10"/>
      <c r="X3411" s="10"/>
      <c r="Y3411" s="31"/>
      <c r="Z3411" s="3"/>
      <c r="AA3411" s="1"/>
      <c r="AB3411" s="10"/>
      <c r="AC3411" s="3"/>
      <c r="AD3411" s="3"/>
      <c r="AE3411" s="3"/>
      <c r="AF3411" s="10"/>
      <c r="AG3411" s="1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5"/>
      <c r="W3412" s="10"/>
      <c r="X3412" s="10"/>
      <c r="Y3412" s="31"/>
      <c r="Z3412" s="3"/>
      <c r="AA3412" s="1"/>
      <c r="AB3412" s="10"/>
      <c r="AC3412" s="3"/>
      <c r="AD3412" s="3"/>
      <c r="AE3412" s="3"/>
      <c r="AF3412" s="10"/>
      <c r="AG3412" s="1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5"/>
      <c r="W3413" s="10"/>
      <c r="X3413" s="10"/>
      <c r="Y3413" s="31"/>
      <c r="Z3413" s="3"/>
      <c r="AA3413" s="1"/>
      <c r="AB3413" s="10"/>
      <c r="AC3413" s="3"/>
      <c r="AD3413" s="3"/>
      <c r="AE3413" s="3"/>
      <c r="AF3413" s="10"/>
      <c r="AG3413" s="1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5"/>
      <c r="W3414" s="10"/>
      <c r="X3414" s="10"/>
      <c r="Y3414" s="31"/>
      <c r="Z3414" s="3"/>
      <c r="AA3414" s="1"/>
      <c r="AB3414" s="10"/>
      <c r="AC3414" s="3"/>
      <c r="AD3414" s="3"/>
      <c r="AE3414" s="3"/>
      <c r="AF3414" s="10"/>
      <c r="AG3414" s="1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5"/>
      <c r="W3415" s="10"/>
      <c r="X3415" s="10"/>
      <c r="Y3415" s="31"/>
      <c r="Z3415" s="3"/>
      <c r="AA3415" s="1"/>
      <c r="AB3415" s="10"/>
      <c r="AC3415" s="3"/>
      <c r="AD3415" s="3"/>
      <c r="AE3415" s="3"/>
      <c r="AF3415" s="10"/>
      <c r="AG3415" s="1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5"/>
      <c r="W3416" s="10"/>
      <c r="X3416" s="10"/>
      <c r="Y3416" s="31"/>
      <c r="Z3416" s="3"/>
      <c r="AA3416" s="1"/>
      <c r="AB3416" s="10"/>
      <c r="AC3416" s="3"/>
      <c r="AD3416" s="3"/>
      <c r="AE3416" s="3"/>
      <c r="AF3416" s="10"/>
      <c r="AG3416" s="1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5"/>
      <c r="W3417" s="10"/>
      <c r="X3417" s="10"/>
      <c r="Y3417" s="31"/>
      <c r="Z3417" s="3"/>
      <c r="AA3417" s="1"/>
      <c r="AB3417" s="10"/>
      <c r="AC3417" s="3"/>
      <c r="AD3417" s="3"/>
      <c r="AE3417" s="3"/>
      <c r="AF3417" s="10"/>
      <c r="AG3417" s="1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5"/>
      <c r="W3418" s="10"/>
      <c r="X3418" s="10"/>
      <c r="Y3418" s="31"/>
      <c r="Z3418" s="3"/>
      <c r="AA3418" s="1"/>
      <c r="AB3418" s="10"/>
      <c r="AC3418" s="3"/>
      <c r="AD3418" s="3"/>
      <c r="AE3418" s="3"/>
      <c r="AF3418" s="10"/>
      <c r="AG3418" s="1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5"/>
      <c r="W3419" s="10"/>
      <c r="X3419" s="10"/>
      <c r="Y3419" s="31"/>
      <c r="Z3419" s="3"/>
      <c r="AA3419" s="1"/>
      <c r="AB3419" s="10"/>
      <c r="AC3419" s="3"/>
      <c r="AD3419" s="3"/>
      <c r="AE3419" s="3"/>
      <c r="AF3419" s="10"/>
      <c r="AG3419" s="1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5"/>
      <c r="W3420" s="10"/>
      <c r="X3420" s="10"/>
      <c r="Y3420" s="31"/>
      <c r="Z3420" s="3"/>
      <c r="AA3420" s="1"/>
      <c r="AB3420" s="10"/>
      <c r="AC3420" s="3"/>
      <c r="AD3420" s="3"/>
      <c r="AE3420" s="3"/>
      <c r="AF3420" s="10"/>
      <c r="AG3420" s="1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5"/>
      <c r="W3421" s="10"/>
      <c r="X3421" s="10"/>
      <c r="Y3421" s="31"/>
      <c r="Z3421" s="3"/>
      <c r="AA3421" s="1"/>
      <c r="AB3421" s="10"/>
      <c r="AC3421" s="3"/>
      <c r="AD3421" s="3"/>
      <c r="AE3421" s="3"/>
      <c r="AF3421" s="10"/>
      <c r="AG3421" s="1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5"/>
      <c r="W3422" s="10"/>
      <c r="X3422" s="10"/>
      <c r="Y3422" s="31"/>
      <c r="Z3422" s="3"/>
      <c r="AA3422" s="1"/>
      <c r="AB3422" s="10"/>
      <c r="AC3422" s="3"/>
      <c r="AD3422" s="3"/>
      <c r="AE3422" s="3"/>
      <c r="AF3422" s="10"/>
      <c r="AG3422" s="1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5"/>
      <c r="W3423" s="10"/>
      <c r="X3423" s="10"/>
      <c r="Y3423" s="31"/>
      <c r="Z3423" s="3"/>
      <c r="AA3423" s="1"/>
      <c r="AB3423" s="10"/>
      <c r="AC3423" s="3"/>
      <c r="AD3423" s="3"/>
      <c r="AE3423" s="3"/>
      <c r="AF3423" s="10"/>
      <c r="AG3423" s="1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5"/>
      <c r="W3424" s="10"/>
      <c r="X3424" s="10"/>
      <c r="Y3424" s="31"/>
      <c r="Z3424" s="3"/>
      <c r="AA3424" s="1"/>
      <c r="AB3424" s="10"/>
      <c r="AC3424" s="3"/>
      <c r="AD3424" s="3"/>
      <c r="AE3424" s="3"/>
      <c r="AF3424" s="10"/>
      <c r="AG3424" s="1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5"/>
      <c r="W3425" s="10"/>
      <c r="X3425" s="10"/>
      <c r="Y3425" s="31"/>
      <c r="Z3425" s="3"/>
      <c r="AA3425" s="1"/>
      <c r="AB3425" s="10"/>
      <c r="AC3425" s="3"/>
      <c r="AD3425" s="3"/>
      <c r="AE3425" s="3"/>
      <c r="AF3425" s="10"/>
      <c r="AG3425" s="1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5"/>
      <c r="W3426" s="10"/>
      <c r="X3426" s="10"/>
      <c r="Y3426" s="31"/>
      <c r="Z3426" s="3"/>
      <c r="AA3426" s="1"/>
      <c r="AB3426" s="10"/>
      <c r="AC3426" s="3"/>
      <c r="AD3426" s="3"/>
      <c r="AE3426" s="3"/>
      <c r="AF3426" s="10"/>
      <c r="AG3426" s="1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5"/>
      <c r="W3427" s="10"/>
      <c r="X3427" s="10"/>
      <c r="Y3427" s="31"/>
      <c r="Z3427" s="3"/>
      <c r="AA3427" s="1"/>
      <c r="AB3427" s="10"/>
      <c r="AC3427" s="3"/>
      <c r="AD3427" s="3"/>
      <c r="AE3427" s="3"/>
      <c r="AF3427" s="10"/>
      <c r="AG3427" s="1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5"/>
      <c r="W3428" s="10"/>
      <c r="X3428" s="10"/>
      <c r="Y3428" s="31"/>
      <c r="Z3428" s="3"/>
      <c r="AA3428" s="1"/>
      <c r="AB3428" s="10"/>
      <c r="AC3428" s="3"/>
      <c r="AD3428" s="3"/>
      <c r="AE3428" s="3"/>
      <c r="AF3428" s="10"/>
      <c r="AG3428" s="1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5"/>
      <c r="W3429" s="10"/>
      <c r="X3429" s="10"/>
      <c r="Y3429" s="31"/>
      <c r="Z3429" s="3"/>
      <c r="AA3429" s="1"/>
      <c r="AB3429" s="10"/>
      <c r="AC3429" s="3"/>
      <c r="AD3429" s="3"/>
      <c r="AE3429" s="3"/>
      <c r="AF3429" s="10"/>
      <c r="AG3429" s="1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5"/>
      <c r="W3430" s="10"/>
      <c r="X3430" s="10"/>
      <c r="Y3430" s="31"/>
      <c r="Z3430" s="3"/>
      <c r="AA3430" s="1"/>
      <c r="AB3430" s="10"/>
      <c r="AC3430" s="3"/>
      <c r="AD3430" s="3"/>
      <c r="AE3430" s="3"/>
      <c r="AF3430" s="10"/>
      <c r="AG3430" s="1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5"/>
      <c r="W3431" s="10"/>
      <c r="X3431" s="10"/>
      <c r="Y3431" s="31"/>
      <c r="Z3431" s="3"/>
      <c r="AA3431" s="1"/>
      <c r="AB3431" s="10"/>
      <c r="AC3431" s="3"/>
      <c r="AD3431" s="3"/>
      <c r="AE3431" s="3"/>
      <c r="AF3431" s="10"/>
      <c r="AG3431" s="1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5"/>
      <c r="W3432" s="10"/>
      <c r="X3432" s="10"/>
      <c r="Y3432" s="31"/>
      <c r="Z3432" s="3"/>
      <c r="AA3432" s="1"/>
      <c r="AB3432" s="10"/>
      <c r="AC3432" s="3"/>
      <c r="AD3432" s="3"/>
      <c r="AE3432" s="3"/>
      <c r="AF3432" s="10"/>
      <c r="AG3432" s="1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5"/>
      <c r="W3433" s="10"/>
      <c r="X3433" s="10"/>
      <c r="Y3433" s="31"/>
      <c r="Z3433" s="3"/>
      <c r="AA3433" s="1"/>
      <c r="AB3433" s="10"/>
      <c r="AC3433" s="3"/>
      <c r="AD3433" s="3"/>
      <c r="AE3433" s="3"/>
      <c r="AF3433" s="10"/>
      <c r="AG3433" s="1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5"/>
      <c r="W3434" s="10"/>
      <c r="X3434" s="10"/>
      <c r="Y3434" s="31"/>
      <c r="Z3434" s="3"/>
      <c r="AA3434" s="1"/>
      <c r="AB3434" s="10"/>
      <c r="AC3434" s="3"/>
      <c r="AD3434" s="3"/>
      <c r="AE3434" s="3"/>
      <c r="AF3434" s="10"/>
      <c r="AG3434" s="1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5"/>
      <c r="W3435" s="10"/>
      <c r="X3435" s="10"/>
      <c r="Y3435" s="31"/>
      <c r="Z3435" s="3"/>
      <c r="AA3435" s="1"/>
      <c r="AB3435" s="10"/>
      <c r="AC3435" s="3"/>
      <c r="AD3435" s="3"/>
      <c r="AE3435" s="3"/>
      <c r="AF3435" s="10"/>
      <c r="AG3435" s="1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5"/>
      <c r="W3436" s="10"/>
      <c r="X3436" s="10"/>
      <c r="Y3436" s="31"/>
      <c r="Z3436" s="3"/>
      <c r="AA3436" s="1"/>
      <c r="AB3436" s="10"/>
      <c r="AC3436" s="3"/>
      <c r="AD3436" s="3"/>
      <c r="AE3436" s="3"/>
      <c r="AF3436" s="10"/>
      <c r="AG3436" s="1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5"/>
      <c r="W3437" s="10"/>
      <c r="X3437" s="10"/>
      <c r="Y3437" s="31"/>
      <c r="Z3437" s="3"/>
      <c r="AA3437" s="1"/>
      <c r="AB3437" s="10"/>
      <c r="AC3437" s="3"/>
      <c r="AD3437" s="3"/>
      <c r="AE3437" s="3"/>
      <c r="AF3437" s="10"/>
      <c r="AG3437" s="1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5"/>
      <c r="W3438" s="10"/>
      <c r="X3438" s="10"/>
      <c r="Y3438" s="31"/>
      <c r="Z3438" s="3"/>
      <c r="AA3438" s="1"/>
      <c r="AB3438" s="10"/>
      <c r="AC3438" s="3"/>
      <c r="AD3438" s="3"/>
      <c r="AE3438" s="3"/>
      <c r="AF3438" s="10"/>
      <c r="AG3438" s="1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5"/>
      <c r="W3439" s="10"/>
      <c r="X3439" s="10"/>
      <c r="Y3439" s="31"/>
      <c r="Z3439" s="3"/>
      <c r="AA3439" s="1"/>
      <c r="AB3439" s="10"/>
      <c r="AC3439" s="3"/>
      <c r="AD3439" s="3"/>
      <c r="AE3439" s="3"/>
      <c r="AF3439" s="10"/>
      <c r="AG3439" s="1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5"/>
      <c r="W3440" s="10"/>
      <c r="X3440" s="10"/>
      <c r="Y3440" s="31"/>
      <c r="Z3440" s="3"/>
      <c r="AA3440" s="1"/>
      <c r="AB3440" s="10"/>
      <c r="AC3440" s="3"/>
      <c r="AD3440" s="3"/>
      <c r="AE3440" s="3"/>
      <c r="AF3440" s="10"/>
      <c r="AG3440" s="1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5"/>
      <c r="W3441" s="10"/>
      <c r="X3441" s="10"/>
      <c r="Y3441" s="31"/>
      <c r="Z3441" s="3"/>
      <c r="AA3441" s="1"/>
      <c r="AB3441" s="10"/>
      <c r="AC3441" s="3"/>
      <c r="AD3441" s="3"/>
      <c r="AE3441" s="3"/>
      <c r="AF3441" s="10"/>
      <c r="AG3441" s="1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5"/>
      <c r="W3442" s="10"/>
      <c r="X3442" s="10"/>
      <c r="Y3442" s="31"/>
      <c r="Z3442" s="3"/>
      <c r="AA3442" s="1"/>
      <c r="AB3442" s="10"/>
      <c r="AC3442" s="3"/>
      <c r="AD3442" s="3"/>
      <c r="AE3442" s="3"/>
      <c r="AF3442" s="10"/>
      <c r="AG3442" s="1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5"/>
      <c r="W3443" s="10"/>
      <c r="X3443" s="10"/>
      <c r="Y3443" s="31"/>
      <c r="Z3443" s="3"/>
      <c r="AA3443" s="1"/>
      <c r="AB3443" s="10"/>
      <c r="AC3443" s="3"/>
      <c r="AD3443" s="3"/>
      <c r="AE3443" s="3"/>
      <c r="AF3443" s="10"/>
      <c r="AG3443" s="1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5"/>
      <c r="W3444" s="10"/>
      <c r="X3444" s="10"/>
      <c r="Y3444" s="31"/>
      <c r="Z3444" s="3"/>
      <c r="AA3444" s="1"/>
      <c r="AB3444" s="10"/>
      <c r="AC3444" s="3"/>
      <c r="AD3444" s="3"/>
      <c r="AE3444" s="3"/>
      <c r="AF3444" s="10"/>
      <c r="AG3444" s="1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5"/>
      <c r="W3445" s="10"/>
      <c r="X3445" s="10"/>
      <c r="Y3445" s="31"/>
      <c r="Z3445" s="3"/>
      <c r="AA3445" s="1"/>
      <c r="AB3445" s="10"/>
      <c r="AC3445" s="3"/>
      <c r="AD3445" s="3"/>
      <c r="AE3445" s="3"/>
      <c r="AF3445" s="10"/>
      <c r="AG3445" s="1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5"/>
      <c r="W3446" s="10"/>
      <c r="X3446" s="10"/>
      <c r="Y3446" s="31"/>
      <c r="Z3446" s="3"/>
      <c r="AA3446" s="1"/>
      <c r="AB3446" s="10"/>
      <c r="AC3446" s="3"/>
      <c r="AD3446" s="3"/>
      <c r="AE3446" s="3"/>
      <c r="AF3446" s="10"/>
      <c r="AG3446" s="1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5"/>
      <c r="W3447" s="10"/>
      <c r="X3447" s="10"/>
      <c r="Y3447" s="31"/>
      <c r="Z3447" s="3"/>
      <c r="AA3447" s="1"/>
      <c r="AB3447" s="10"/>
      <c r="AC3447" s="3"/>
      <c r="AD3447" s="3"/>
      <c r="AE3447" s="3"/>
      <c r="AF3447" s="10"/>
      <c r="AG3447" s="1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5"/>
      <c r="W3448" s="10"/>
      <c r="X3448" s="10"/>
      <c r="Y3448" s="31"/>
      <c r="Z3448" s="3"/>
      <c r="AA3448" s="1"/>
      <c r="AB3448" s="10"/>
      <c r="AC3448" s="3"/>
      <c r="AD3448" s="3"/>
      <c r="AE3448" s="3"/>
      <c r="AF3448" s="10"/>
      <c r="AG3448" s="1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5"/>
      <c r="W3449" s="10"/>
      <c r="X3449" s="10"/>
      <c r="Y3449" s="31"/>
      <c r="Z3449" s="3"/>
      <c r="AA3449" s="1"/>
      <c r="AB3449" s="10"/>
      <c r="AC3449" s="3"/>
      <c r="AD3449" s="3"/>
      <c r="AE3449" s="3"/>
      <c r="AF3449" s="10"/>
      <c r="AG3449" s="1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5"/>
      <c r="W3450" s="10"/>
      <c r="X3450" s="10"/>
      <c r="Y3450" s="31"/>
      <c r="Z3450" s="3"/>
      <c r="AA3450" s="1"/>
      <c r="AB3450" s="10"/>
      <c r="AC3450" s="3"/>
      <c r="AD3450" s="3"/>
      <c r="AE3450" s="3"/>
      <c r="AF3450" s="10"/>
      <c r="AG3450" s="1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5"/>
      <c r="W3451" s="10"/>
      <c r="X3451" s="10"/>
      <c r="Y3451" s="31"/>
      <c r="Z3451" s="3"/>
      <c r="AA3451" s="1"/>
      <c r="AB3451" s="10"/>
      <c r="AC3451" s="3"/>
      <c r="AD3451" s="3"/>
      <c r="AE3451" s="3"/>
      <c r="AF3451" s="10"/>
      <c r="AG3451" s="1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5"/>
      <c r="W3452" s="10"/>
      <c r="X3452" s="10"/>
      <c r="Y3452" s="31"/>
      <c r="Z3452" s="3"/>
      <c r="AA3452" s="1"/>
      <c r="AB3452" s="10"/>
      <c r="AC3452" s="3"/>
      <c r="AD3452" s="3"/>
      <c r="AE3452" s="3"/>
      <c r="AF3452" s="10"/>
      <c r="AG3452" s="1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5"/>
      <c r="W3453" s="10"/>
      <c r="X3453" s="10"/>
      <c r="Y3453" s="31"/>
      <c r="Z3453" s="3"/>
      <c r="AA3453" s="1"/>
      <c r="AB3453" s="10"/>
      <c r="AC3453" s="3"/>
      <c r="AD3453" s="3"/>
      <c r="AE3453" s="3"/>
      <c r="AF3453" s="10"/>
      <c r="AG3453" s="1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5"/>
      <c r="W3454" s="10"/>
      <c r="X3454" s="10"/>
      <c r="Y3454" s="31"/>
      <c r="Z3454" s="3"/>
      <c r="AA3454" s="1"/>
      <c r="AB3454" s="10"/>
      <c r="AC3454" s="3"/>
      <c r="AD3454" s="3"/>
      <c r="AE3454" s="3"/>
      <c r="AF3454" s="10"/>
      <c r="AG3454" s="1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5"/>
      <c r="W3455" s="10"/>
      <c r="X3455" s="10"/>
      <c r="Y3455" s="31"/>
      <c r="Z3455" s="3"/>
      <c r="AA3455" s="1"/>
      <c r="AB3455" s="10"/>
      <c r="AC3455" s="3"/>
      <c r="AD3455" s="3"/>
      <c r="AE3455" s="3"/>
      <c r="AF3455" s="10"/>
      <c r="AG3455" s="1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5"/>
      <c r="W3456" s="10"/>
      <c r="X3456" s="10"/>
      <c r="Y3456" s="31"/>
      <c r="Z3456" s="3"/>
      <c r="AA3456" s="1"/>
      <c r="AB3456" s="10"/>
      <c r="AC3456" s="3"/>
      <c r="AD3456" s="3"/>
      <c r="AE3456" s="3"/>
      <c r="AF3456" s="10"/>
      <c r="AG3456" s="1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5"/>
      <c r="W3457" s="10"/>
      <c r="X3457" s="10"/>
      <c r="Y3457" s="31"/>
      <c r="Z3457" s="3"/>
      <c r="AA3457" s="1"/>
      <c r="AB3457" s="10"/>
      <c r="AC3457" s="3"/>
      <c r="AD3457" s="3"/>
      <c r="AE3457" s="3"/>
      <c r="AF3457" s="10"/>
      <c r="AG3457" s="1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5"/>
      <c r="W3458" s="10"/>
      <c r="X3458" s="10"/>
      <c r="Y3458" s="31"/>
      <c r="Z3458" s="3"/>
      <c r="AA3458" s="1"/>
      <c r="AB3458" s="10"/>
      <c r="AC3458" s="3"/>
      <c r="AD3458" s="3"/>
      <c r="AE3458" s="3"/>
      <c r="AF3458" s="10"/>
      <c r="AG3458" s="1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5"/>
      <c r="W3459" s="10"/>
      <c r="X3459" s="10"/>
      <c r="Y3459" s="31"/>
      <c r="Z3459" s="3"/>
      <c r="AA3459" s="1"/>
      <c r="AB3459" s="10"/>
      <c r="AC3459" s="3"/>
      <c r="AD3459" s="3"/>
      <c r="AE3459" s="3"/>
      <c r="AF3459" s="10"/>
      <c r="AG3459" s="1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5"/>
      <c r="W3460" s="10"/>
      <c r="X3460" s="10"/>
      <c r="Y3460" s="31"/>
      <c r="Z3460" s="3"/>
      <c r="AA3460" s="1"/>
      <c r="AB3460" s="10"/>
      <c r="AC3460" s="3"/>
      <c r="AD3460" s="3"/>
      <c r="AE3460" s="3"/>
      <c r="AF3460" s="10"/>
      <c r="AG3460" s="1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5"/>
      <c r="W3461" s="10"/>
      <c r="X3461" s="10"/>
      <c r="Y3461" s="31"/>
      <c r="Z3461" s="3"/>
      <c r="AA3461" s="1"/>
      <c r="AB3461" s="10"/>
      <c r="AC3461" s="3"/>
      <c r="AD3461" s="3"/>
      <c r="AE3461" s="3"/>
      <c r="AF3461" s="10"/>
      <c r="AG3461" s="1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5"/>
      <c r="W3462" s="10"/>
      <c r="X3462" s="10"/>
      <c r="Y3462" s="31"/>
      <c r="Z3462" s="3"/>
      <c r="AA3462" s="1"/>
      <c r="AB3462" s="10"/>
      <c r="AC3462" s="3"/>
      <c r="AD3462" s="3"/>
      <c r="AE3462" s="3"/>
      <c r="AF3462" s="10"/>
      <c r="AG3462" s="1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5"/>
      <c r="W3463" s="10"/>
      <c r="X3463" s="10"/>
      <c r="Y3463" s="31"/>
      <c r="Z3463" s="3"/>
      <c r="AA3463" s="1"/>
      <c r="AB3463" s="10"/>
      <c r="AC3463" s="3"/>
      <c r="AD3463" s="3"/>
      <c r="AE3463" s="3"/>
      <c r="AF3463" s="10"/>
      <c r="AG3463" s="1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5"/>
      <c r="W3464" s="10"/>
      <c r="X3464" s="10"/>
      <c r="Y3464" s="31"/>
      <c r="Z3464" s="3"/>
      <c r="AA3464" s="1"/>
      <c r="AB3464" s="10"/>
      <c r="AC3464" s="3"/>
      <c r="AD3464" s="3"/>
      <c r="AE3464" s="3"/>
      <c r="AF3464" s="10"/>
      <c r="AG3464" s="1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5"/>
      <c r="W3465" s="10"/>
      <c r="X3465" s="10"/>
      <c r="Y3465" s="31"/>
      <c r="Z3465" s="3"/>
      <c r="AA3465" s="1"/>
      <c r="AB3465" s="10"/>
      <c r="AC3465" s="3"/>
      <c r="AD3465" s="3"/>
      <c r="AE3465" s="3"/>
      <c r="AF3465" s="10"/>
      <c r="AG3465" s="1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5"/>
      <c r="W3466" s="10"/>
      <c r="X3466" s="10"/>
      <c r="Y3466" s="31"/>
      <c r="Z3466" s="3"/>
      <c r="AA3466" s="1"/>
      <c r="AB3466" s="10"/>
      <c r="AC3466" s="3"/>
      <c r="AD3466" s="3"/>
      <c r="AE3466" s="3"/>
      <c r="AF3466" s="10"/>
      <c r="AG3466" s="1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5"/>
      <c r="W3467" s="10"/>
      <c r="X3467" s="10"/>
      <c r="Y3467" s="31"/>
      <c r="Z3467" s="3"/>
      <c r="AA3467" s="1"/>
      <c r="AB3467" s="10"/>
      <c r="AC3467" s="3"/>
      <c r="AD3467" s="3"/>
      <c r="AE3467" s="3"/>
      <c r="AF3467" s="10"/>
      <c r="AG3467" s="1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5"/>
      <c r="W3468" s="10"/>
      <c r="X3468" s="10"/>
      <c r="Y3468" s="31"/>
      <c r="Z3468" s="3"/>
      <c r="AA3468" s="1"/>
      <c r="AB3468" s="10"/>
      <c r="AC3468" s="3"/>
      <c r="AD3468" s="3"/>
      <c r="AE3468" s="3"/>
      <c r="AF3468" s="10"/>
      <c r="AG3468" s="1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5"/>
      <c r="W3469" s="10"/>
      <c r="X3469" s="10"/>
      <c r="Y3469" s="31"/>
      <c r="Z3469" s="3"/>
      <c r="AA3469" s="1"/>
      <c r="AB3469" s="10"/>
      <c r="AC3469" s="3"/>
      <c r="AD3469" s="3"/>
      <c r="AE3469" s="3"/>
      <c r="AF3469" s="10"/>
      <c r="AG3469" s="1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5"/>
      <c r="W3470" s="10"/>
      <c r="X3470" s="10"/>
      <c r="Y3470" s="31"/>
      <c r="Z3470" s="3"/>
      <c r="AA3470" s="1"/>
      <c r="AB3470" s="10"/>
      <c r="AC3470" s="3"/>
      <c r="AD3470" s="3"/>
      <c r="AE3470" s="3"/>
      <c r="AF3470" s="10"/>
      <c r="AG3470" s="1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5"/>
      <c r="W3471" s="10"/>
      <c r="X3471" s="10"/>
      <c r="Y3471" s="31"/>
      <c r="Z3471" s="3"/>
      <c r="AA3471" s="1"/>
      <c r="AB3471" s="10"/>
      <c r="AC3471" s="3"/>
      <c r="AD3471" s="3"/>
      <c r="AE3471" s="3"/>
      <c r="AF3471" s="10"/>
      <c r="AG3471" s="1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5"/>
      <c r="W3472" s="10"/>
      <c r="X3472" s="10"/>
      <c r="Y3472" s="31"/>
      <c r="Z3472" s="3"/>
      <c r="AA3472" s="1"/>
      <c r="AB3472" s="10"/>
      <c r="AC3472" s="3"/>
      <c r="AD3472" s="3"/>
      <c r="AE3472" s="3"/>
      <c r="AF3472" s="10"/>
      <c r="AG3472" s="1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5"/>
      <c r="W3473" s="10"/>
      <c r="X3473" s="10"/>
      <c r="Y3473" s="31"/>
      <c r="Z3473" s="3"/>
      <c r="AA3473" s="1"/>
      <c r="AB3473" s="10"/>
      <c r="AC3473" s="3"/>
      <c r="AD3473" s="3"/>
      <c r="AE3473" s="3"/>
      <c r="AF3473" s="10"/>
      <c r="AG3473" s="1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5"/>
      <c r="W3474" s="10"/>
      <c r="X3474" s="10"/>
      <c r="Y3474" s="31"/>
      <c r="Z3474" s="3"/>
      <c r="AA3474" s="1"/>
      <c r="AB3474" s="10"/>
      <c r="AC3474" s="3"/>
      <c r="AD3474" s="3"/>
      <c r="AE3474" s="3"/>
      <c r="AF3474" s="10"/>
      <c r="AG3474" s="1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5"/>
      <c r="W3475" s="10"/>
      <c r="X3475" s="10"/>
      <c r="Y3475" s="31"/>
      <c r="Z3475" s="3"/>
      <c r="AA3475" s="1"/>
      <c r="AB3475" s="10"/>
      <c r="AC3475" s="3"/>
      <c r="AD3475" s="3"/>
      <c r="AE3475" s="3"/>
      <c r="AF3475" s="10"/>
      <c r="AG3475" s="1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5"/>
      <c r="W3476" s="10"/>
      <c r="X3476" s="10"/>
      <c r="Y3476" s="31"/>
      <c r="Z3476" s="3"/>
      <c r="AA3476" s="1"/>
      <c r="AB3476" s="10"/>
      <c r="AC3476" s="3"/>
      <c r="AD3476" s="3"/>
      <c r="AE3476" s="3"/>
      <c r="AF3476" s="10"/>
      <c r="AG3476" s="1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5"/>
      <c r="W3477" s="10"/>
      <c r="X3477" s="10"/>
      <c r="Y3477" s="31"/>
      <c r="Z3477" s="3"/>
      <c r="AA3477" s="1"/>
      <c r="AB3477" s="10"/>
      <c r="AC3477" s="3"/>
      <c r="AD3477" s="3"/>
      <c r="AE3477" s="3"/>
      <c r="AF3477" s="10"/>
      <c r="AG3477" s="1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5"/>
      <c r="W3478" s="10"/>
      <c r="X3478" s="10"/>
      <c r="Y3478" s="31"/>
      <c r="Z3478" s="3"/>
      <c r="AA3478" s="1"/>
      <c r="AB3478" s="10"/>
      <c r="AC3478" s="3"/>
      <c r="AD3478" s="3"/>
      <c r="AE3478" s="3"/>
      <c r="AF3478" s="10"/>
      <c r="AG3478" s="1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5"/>
      <c r="W3479" s="10"/>
      <c r="X3479" s="10"/>
      <c r="Y3479" s="31"/>
      <c r="Z3479" s="3"/>
      <c r="AA3479" s="1"/>
      <c r="AB3479" s="10"/>
      <c r="AC3479" s="3"/>
      <c r="AD3479" s="3"/>
      <c r="AE3479" s="3"/>
      <c r="AF3479" s="10"/>
      <c r="AG3479" s="1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5"/>
      <c r="W3480" s="10"/>
      <c r="X3480" s="10"/>
      <c r="Y3480" s="31"/>
      <c r="Z3480" s="3"/>
      <c r="AA3480" s="1"/>
      <c r="AB3480" s="10"/>
      <c r="AC3480" s="3"/>
      <c r="AD3480" s="3"/>
      <c r="AE3480" s="3"/>
      <c r="AF3480" s="10"/>
      <c r="AG3480" s="1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5"/>
      <c r="W3481" s="29"/>
      <c r="X3481" s="29"/>
      <c r="Y3481" s="35"/>
      <c r="Z3481" s="22"/>
      <c r="AA3481" s="25"/>
      <c r="AB3481" s="29"/>
      <c r="AC3481" s="22"/>
      <c r="AD3481" s="22"/>
      <c r="AE3481" s="22"/>
      <c r="AF3481" s="29"/>
      <c r="AG3481" s="23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  <c r="EX3481" s="25"/>
    </row>
    <row r="3482" spans="1:154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5"/>
      <c r="W3482" s="10"/>
      <c r="X3482" s="10"/>
      <c r="Y3482" s="31"/>
      <c r="Z3482" s="3"/>
      <c r="AA3482" s="1"/>
      <c r="AB3482" s="10"/>
      <c r="AC3482" s="3"/>
      <c r="AD3482" s="3"/>
      <c r="AE3482" s="3"/>
      <c r="AF3482" s="10"/>
      <c r="AG3482" s="1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5"/>
      <c r="W3483" s="29"/>
      <c r="X3483" s="29"/>
      <c r="Y3483" s="35"/>
      <c r="Z3483" s="22"/>
      <c r="AA3483" s="25"/>
      <c r="AB3483" s="29"/>
      <c r="AC3483" s="22"/>
      <c r="AD3483" s="22"/>
      <c r="AE3483" s="22"/>
      <c r="AF3483" s="29"/>
      <c r="AG3483" s="23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  <c r="EX3483" s="25"/>
    </row>
    <row r="3484" spans="1:154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5"/>
      <c r="W3484" s="10"/>
      <c r="X3484" s="10"/>
      <c r="Y3484" s="31"/>
      <c r="Z3484" s="3"/>
      <c r="AA3484" s="1"/>
      <c r="AB3484" s="10"/>
      <c r="AC3484" s="3"/>
      <c r="AD3484" s="3"/>
      <c r="AE3484" s="3"/>
      <c r="AF3484" s="10"/>
      <c r="AG3484" s="1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5"/>
      <c r="W3485" s="10"/>
      <c r="X3485" s="10"/>
      <c r="Y3485" s="31"/>
      <c r="Z3485" s="3"/>
      <c r="AA3485" s="1"/>
      <c r="AB3485" s="10"/>
      <c r="AC3485" s="3"/>
      <c r="AD3485" s="3"/>
      <c r="AE3485" s="3"/>
      <c r="AF3485" s="10"/>
      <c r="AG3485" s="1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5"/>
      <c r="W3486" s="10"/>
      <c r="X3486" s="10"/>
      <c r="Y3486" s="31"/>
      <c r="Z3486" s="3"/>
      <c r="AA3486" s="1"/>
      <c r="AB3486" s="10"/>
      <c r="AC3486" s="3"/>
      <c r="AD3486" s="3"/>
      <c r="AE3486" s="3"/>
      <c r="AF3486" s="10"/>
      <c r="AG3486" s="1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5"/>
      <c r="W3487" s="10"/>
      <c r="X3487" s="10"/>
      <c r="Y3487" s="31"/>
      <c r="Z3487" s="3"/>
      <c r="AA3487" s="1"/>
      <c r="AB3487" s="10"/>
      <c r="AC3487" s="3"/>
      <c r="AD3487" s="3"/>
      <c r="AE3487" s="3"/>
      <c r="AF3487" s="10"/>
      <c r="AG3487" s="1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5"/>
      <c r="W3488" s="10"/>
      <c r="X3488" s="10"/>
      <c r="Y3488" s="31"/>
      <c r="Z3488" s="3"/>
      <c r="AA3488" s="1"/>
      <c r="AB3488" s="10"/>
      <c r="AC3488" s="3"/>
      <c r="AD3488" s="3"/>
      <c r="AE3488" s="3"/>
      <c r="AF3488" s="10"/>
      <c r="AG3488" s="1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5"/>
      <c r="W3489" s="10"/>
      <c r="X3489" s="10"/>
      <c r="Y3489" s="31"/>
      <c r="Z3489" s="3"/>
      <c r="AA3489" s="1"/>
      <c r="AB3489" s="10"/>
      <c r="AC3489" s="3"/>
      <c r="AD3489" s="3"/>
      <c r="AE3489" s="3"/>
      <c r="AF3489" s="10"/>
      <c r="AG3489" s="1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5"/>
      <c r="W3490" s="10"/>
      <c r="X3490" s="10"/>
      <c r="Y3490" s="31"/>
      <c r="Z3490" s="3"/>
      <c r="AA3490" s="1"/>
      <c r="AB3490" s="10"/>
      <c r="AC3490" s="3"/>
      <c r="AD3490" s="3"/>
      <c r="AE3490" s="3"/>
      <c r="AF3490" s="10"/>
      <c r="AG3490" s="1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5"/>
      <c r="W3491" s="10"/>
      <c r="X3491" s="10"/>
      <c r="Y3491" s="31"/>
      <c r="Z3491" s="3"/>
      <c r="AA3491" s="1"/>
      <c r="AB3491" s="10"/>
      <c r="AC3491" s="3"/>
      <c r="AD3491" s="3"/>
      <c r="AE3491" s="3"/>
      <c r="AF3491" s="10"/>
      <c r="AG3491" s="1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5"/>
      <c r="W3492" s="10"/>
      <c r="X3492" s="10"/>
      <c r="Y3492" s="31"/>
      <c r="Z3492" s="3"/>
      <c r="AA3492" s="1"/>
      <c r="AB3492" s="10"/>
      <c r="AC3492" s="3"/>
      <c r="AD3492" s="3"/>
      <c r="AE3492" s="3"/>
      <c r="AF3492" s="10"/>
      <c r="AG3492" s="1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5"/>
      <c r="W3493" s="10"/>
      <c r="X3493" s="10"/>
      <c r="Y3493" s="31"/>
      <c r="Z3493" s="3"/>
      <c r="AA3493" s="1"/>
      <c r="AB3493" s="10"/>
      <c r="AC3493" s="3"/>
      <c r="AD3493" s="3"/>
      <c r="AE3493" s="3"/>
      <c r="AF3493" s="10"/>
      <c r="AG3493" s="1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5"/>
      <c r="W3494" s="10"/>
      <c r="X3494" s="10"/>
      <c r="Y3494" s="31"/>
      <c r="Z3494" s="3"/>
      <c r="AA3494" s="1"/>
      <c r="AB3494" s="10"/>
      <c r="AC3494" s="3"/>
      <c r="AD3494" s="3"/>
      <c r="AE3494" s="3"/>
      <c r="AF3494" s="10"/>
      <c r="AG3494" s="1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5"/>
      <c r="W3495" s="10"/>
      <c r="X3495" s="10"/>
      <c r="Y3495" s="31"/>
      <c r="Z3495" s="3"/>
      <c r="AA3495" s="1"/>
      <c r="AB3495" s="10"/>
      <c r="AC3495" s="3"/>
      <c r="AD3495" s="3"/>
      <c r="AE3495" s="3"/>
      <c r="AF3495" s="10"/>
      <c r="AG3495" s="1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5"/>
      <c r="W3496" s="10"/>
      <c r="X3496" s="10"/>
      <c r="Y3496" s="31"/>
      <c r="Z3496" s="3"/>
      <c r="AA3496" s="1"/>
      <c r="AB3496" s="10"/>
      <c r="AC3496" s="3"/>
      <c r="AD3496" s="3"/>
      <c r="AE3496" s="3"/>
      <c r="AF3496" s="10"/>
      <c r="AG3496" s="1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5"/>
      <c r="W3497" s="10"/>
      <c r="X3497" s="10"/>
      <c r="Y3497" s="31"/>
      <c r="Z3497" s="3"/>
      <c r="AA3497" s="1"/>
      <c r="AB3497" s="10"/>
      <c r="AC3497" s="3"/>
      <c r="AD3497" s="3"/>
      <c r="AE3497" s="3"/>
      <c r="AF3497" s="10"/>
      <c r="AG3497" s="1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5"/>
      <c r="W3498" s="10"/>
      <c r="X3498" s="10"/>
      <c r="Y3498" s="31"/>
      <c r="Z3498" s="3"/>
      <c r="AA3498" s="1"/>
      <c r="AB3498" s="10"/>
      <c r="AC3498" s="3"/>
      <c r="AD3498" s="3"/>
      <c r="AE3498" s="3"/>
      <c r="AF3498" s="10"/>
      <c r="AG3498" s="1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5"/>
      <c r="W3499" s="10"/>
      <c r="X3499" s="10"/>
      <c r="Y3499" s="31"/>
      <c r="Z3499" s="3"/>
      <c r="AA3499" s="1"/>
      <c r="AB3499" s="10"/>
      <c r="AC3499" s="3"/>
      <c r="AD3499" s="3"/>
      <c r="AE3499" s="3"/>
      <c r="AF3499" s="10"/>
      <c r="AG3499" s="1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5"/>
      <c r="W3500" s="10"/>
      <c r="X3500" s="10"/>
      <c r="Y3500" s="31"/>
      <c r="Z3500" s="3"/>
      <c r="AA3500" s="1"/>
      <c r="AB3500" s="10"/>
      <c r="AC3500" s="3"/>
      <c r="AD3500" s="3"/>
      <c r="AE3500" s="3"/>
      <c r="AF3500" s="10"/>
      <c r="AG3500" s="1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5"/>
      <c r="W3501" s="10"/>
      <c r="X3501" s="10"/>
      <c r="Y3501" s="31"/>
      <c r="Z3501" s="3"/>
      <c r="AA3501" s="1"/>
      <c r="AB3501" s="10"/>
      <c r="AC3501" s="3"/>
      <c r="AD3501" s="3"/>
      <c r="AE3501" s="3"/>
      <c r="AF3501" s="10"/>
      <c r="AG3501" s="1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5"/>
      <c r="W3502" s="10"/>
      <c r="X3502" s="10"/>
      <c r="Y3502" s="31"/>
      <c r="Z3502" s="3"/>
      <c r="AA3502" s="1"/>
      <c r="AB3502" s="10"/>
      <c r="AC3502" s="3"/>
      <c r="AD3502" s="3"/>
      <c r="AE3502" s="3"/>
      <c r="AF3502" s="10"/>
      <c r="AG3502" s="1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5"/>
      <c r="W3503" s="10"/>
      <c r="X3503" s="10"/>
      <c r="Y3503" s="31"/>
      <c r="Z3503" s="3"/>
      <c r="AA3503" s="1"/>
      <c r="AB3503" s="10"/>
      <c r="AC3503" s="3"/>
      <c r="AD3503" s="3"/>
      <c r="AE3503" s="3"/>
      <c r="AF3503" s="10"/>
      <c r="AG3503" s="1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5"/>
      <c r="W3504" s="10"/>
      <c r="X3504" s="10"/>
      <c r="Y3504" s="31"/>
      <c r="Z3504" s="3"/>
      <c r="AA3504" s="1"/>
      <c r="AB3504" s="10"/>
      <c r="AC3504" s="3"/>
      <c r="AD3504" s="3"/>
      <c r="AE3504" s="3"/>
      <c r="AF3504" s="10"/>
      <c r="AG3504" s="1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5"/>
      <c r="W3505" s="10"/>
      <c r="X3505" s="10"/>
      <c r="Y3505" s="31"/>
      <c r="Z3505" s="3"/>
      <c r="AA3505" s="1"/>
      <c r="AB3505" s="10"/>
      <c r="AC3505" s="3"/>
      <c r="AD3505" s="3"/>
      <c r="AE3505" s="3"/>
      <c r="AF3505" s="10"/>
      <c r="AG3505" s="1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5"/>
      <c r="W3506" s="10"/>
      <c r="X3506" s="10"/>
      <c r="Y3506" s="31"/>
      <c r="Z3506" s="3"/>
      <c r="AA3506" s="1"/>
      <c r="AB3506" s="10"/>
      <c r="AC3506" s="3"/>
      <c r="AD3506" s="3"/>
      <c r="AE3506" s="3"/>
      <c r="AF3506" s="10"/>
      <c r="AG3506" s="1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5"/>
      <c r="W3507" s="10"/>
      <c r="X3507" s="10"/>
      <c r="Y3507" s="31"/>
      <c r="Z3507" s="3"/>
      <c r="AA3507" s="1"/>
      <c r="AB3507" s="10"/>
      <c r="AC3507" s="3"/>
      <c r="AD3507" s="3"/>
      <c r="AE3507" s="3"/>
      <c r="AF3507" s="10"/>
      <c r="AG3507" s="1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5"/>
      <c r="W3508" s="10"/>
      <c r="X3508" s="10"/>
      <c r="Y3508" s="31"/>
      <c r="Z3508" s="3"/>
      <c r="AA3508" s="1"/>
      <c r="AB3508" s="10"/>
      <c r="AC3508" s="3"/>
      <c r="AD3508" s="3"/>
      <c r="AE3508" s="3"/>
      <c r="AF3508" s="10"/>
      <c r="AG3508" s="1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5"/>
      <c r="W3509" s="10"/>
      <c r="X3509" s="10"/>
      <c r="Y3509" s="31"/>
      <c r="Z3509" s="3"/>
      <c r="AA3509" s="1"/>
      <c r="AB3509" s="10"/>
      <c r="AC3509" s="3"/>
      <c r="AD3509" s="3"/>
      <c r="AE3509" s="3"/>
      <c r="AF3509" s="10"/>
      <c r="AG3509" s="1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5"/>
      <c r="W3510" s="10"/>
      <c r="X3510" s="10"/>
      <c r="Y3510" s="31"/>
      <c r="Z3510" s="3"/>
      <c r="AA3510" s="1"/>
      <c r="AB3510" s="10"/>
      <c r="AC3510" s="3"/>
      <c r="AD3510" s="3"/>
      <c r="AE3510" s="3"/>
      <c r="AF3510" s="10"/>
      <c r="AG3510" s="1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5"/>
      <c r="W3511" s="10"/>
      <c r="X3511" s="10"/>
      <c r="Y3511" s="31"/>
      <c r="Z3511" s="3"/>
      <c r="AA3511" s="1"/>
      <c r="AB3511" s="10"/>
      <c r="AC3511" s="3"/>
      <c r="AD3511" s="3"/>
      <c r="AE3511" s="3"/>
      <c r="AF3511" s="10"/>
      <c r="AG3511" s="1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5"/>
      <c r="W3512" s="10"/>
      <c r="X3512" s="10"/>
      <c r="Y3512" s="31"/>
      <c r="Z3512" s="3"/>
      <c r="AA3512" s="1"/>
      <c r="AB3512" s="10"/>
      <c r="AC3512" s="3"/>
      <c r="AD3512" s="3"/>
      <c r="AE3512" s="3"/>
      <c r="AF3512" s="10"/>
      <c r="AG3512" s="1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5"/>
      <c r="W3513" s="10"/>
      <c r="X3513" s="10"/>
      <c r="Y3513" s="31"/>
      <c r="Z3513" s="3"/>
      <c r="AA3513" s="1"/>
      <c r="AB3513" s="10"/>
      <c r="AC3513" s="3"/>
      <c r="AD3513" s="3"/>
      <c r="AE3513" s="3"/>
      <c r="AF3513" s="10"/>
      <c r="AG3513" s="1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5"/>
      <c r="W3514" s="10"/>
      <c r="X3514" s="10"/>
      <c r="Y3514" s="31"/>
      <c r="Z3514" s="3"/>
      <c r="AA3514" s="1"/>
      <c r="AB3514" s="10"/>
      <c r="AC3514" s="3"/>
      <c r="AD3514" s="3"/>
      <c r="AE3514" s="3"/>
      <c r="AF3514" s="10"/>
      <c r="AG3514" s="1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5"/>
      <c r="W3515" s="10"/>
      <c r="X3515" s="10"/>
      <c r="Y3515" s="31"/>
      <c r="Z3515" s="3"/>
      <c r="AA3515" s="1"/>
      <c r="AB3515" s="10"/>
      <c r="AC3515" s="3"/>
      <c r="AD3515" s="3"/>
      <c r="AE3515" s="3"/>
      <c r="AF3515" s="10"/>
      <c r="AG3515" s="1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5"/>
      <c r="W3516" s="10"/>
      <c r="X3516" s="10"/>
      <c r="Y3516" s="31"/>
      <c r="Z3516" s="3"/>
      <c r="AA3516" s="1"/>
      <c r="AB3516" s="10"/>
      <c r="AC3516" s="3"/>
      <c r="AD3516" s="3"/>
      <c r="AE3516" s="3"/>
      <c r="AF3516" s="10"/>
      <c r="AG3516" s="1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5"/>
      <c r="W3517" s="10"/>
      <c r="X3517" s="10"/>
      <c r="Y3517" s="31"/>
      <c r="Z3517" s="3"/>
      <c r="AA3517" s="1"/>
      <c r="AB3517" s="10"/>
      <c r="AC3517" s="3"/>
      <c r="AD3517" s="3"/>
      <c r="AE3517" s="3"/>
      <c r="AF3517" s="10"/>
      <c r="AG3517" s="1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5"/>
      <c r="W3518" s="10"/>
      <c r="X3518" s="10"/>
      <c r="Y3518" s="31"/>
      <c r="Z3518" s="3"/>
      <c r="AA3518" s="1"/>
      <c r="AB3518" s="10"/>
      <c r="AC3518" s="3"/>
      <c r="AD3518" s="3"/>
      <c r="AE3518" s="3"/>
      <c r="AF3518" s="10"/>
      <c r="AG3518" s="1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5"/>
      <c r="W3519" s="10"/>
      <c r="X3519" s="10"/>
      <c r="Y3519" s="31"/>
      <c r="Z3519" s="3"/>
      <c r="AA3519" s="1"/>
      <c r="AB3519" s="10"/>
      <c r="AC3519" s="3"/>
      <c r="AD3519" s="3"/>
      <c r="AE3519" s="3"/>
      <c r="AF3519" s="10"/>
      <c r="AG3519" s="1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5"/>
      <c r="W3520" s="10"/>
      <c r="X3520" s="10"/>
      <c r="Y3520" s="31"/>
      <c r="Z3520" s="3"/>
      <c r="AA3520" s="1"/>
      <c r="AB3520" s="10"/>
      <c r="AC3520" s="3"/>
      <c r="AD3520" s="3"/>
      <c r="AE3520" s="3"/>
      <c r="AF3520" s="10"/>
      <c r="AG3520" s="1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5"/>
      <c r="W3521" s="10"/>
      <c r="X3521" s="10"/>
      <c r="Y3521" s="31"/>
      <c r="Z3521" s="3"/>
      <c r="AA3521" s="1"/>
      <c r="AB3521" s="10"/>
      <c r="AC3521" s="3"/>
      <c r="AD3521" s="3"/>
      <c r="AE3521" s="3"/>
      <c r="AF3521" s="10"/>
      <c r="AG3521" s="1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5"/>
      <c r="W3522" s="10"/>
      <c r="X3522" s="10"/>
      <c r="Y3522" s="31"/>
      <c r="Z3522" s="3"/>
      <c r="AA3522" s="1"/>
      <c r="AB3522" s="10"/>
      <c r="AC3522" s="3"/>
      <c r="AD3522" s="3"/>
      <c r="AE3522" s="3"/>
      <c r="AF3522" s="10"/>
      <c r="AG3522" s="1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5"/>
      <c r="W3523" s="10"/>
      <c r="X3523" s="10"/>
      <c r="Y3523" s="31"/>
      <c r="Z3523" s="3"/>
      <c r="AA3523" s="1"/>
      <c r="AB3523" s="10"/>
      <c r="AC3523" s="3"/>
      <c r="AD3523" s="3"/>
      <c r="AE3523" s="3"/>
      <c r="AF3523" s="10"/>
      <c r="AG3523" s="1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5"/>
      <c r="W3524" s="10"/>
      <c r="X3524" s="10"/>
      <c r="Y3524" s="31"/>
      <c r="Z3524" s="3"/>
      <c r="AA3524" s="1"/>
      <c r="AB3524" s="10"/>
      <c r="AC3524" s="3"/>
      <c r="AD3524" s="3"/>
      <c r="AE3524" s="3"/>
      <c r="AF3524" s="10"/>
      <c r="AG3524" s="1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5"/>
      <c r="W3525" s="10"/>
      <c r="X3525" s="10"/>
      <c r="Y3525" s="31"/>
      <c r="Z3525" s="3"/>
      <c r="AA3525" s="1"/>
      <c r="AB3525" s="10"/>
      <c r="AC3525" s="3"/>
      <c r="AD3525" s="3"/>
      <c r="AE3525" s="3"/>
      <c r="AF3525" s="10"/>
      <c r="AG3525" s="1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5"/>
      <c r="W3526" s="10"/>
      <c r="X3526" s="10"/>
      <c r="Y3526" s="31"/>
      <c r="Z3526" s="3"/>
      <c r="AA3526" s="1"/>
      <c r="AB3526" s="10"/>
      <c r="AC3526" s="3"/>
      <c r="AD3526" s="3"/>
      <c r="AE3526" s="3"/>
      <c r="AF3526" s="10"/>
      <c r="AG3526" s="1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5"/>
      <c r="W3527" s="10"/>
      <c r="X3527" s="10"/>
      <c r="Y3527" s="31"/>
      <c r="Z3527" s="3"/>
      <c r="AA3527" s="1"/>
      <c r="AB3527" s="10"/>
      <c r="AC3527" s="3"/>
      <c r="AD3527" s="3"/>
      <c r="AE3527" s="3"/>
      <c r="AF3527" s="10"/>
      <c r="AG3527" s="1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5"/>
      <c r="W3528" s="10"/>
      <c r="X3528" s="10"/>
      <c r="Y3528" s="31"/>
      <c r="Z3528" s="3"/>
      <c r="AA3528" s="1"/>
      <c r="AB3528" s="10"/>
      <c r="AC3528" s="3"/>
      <c r="AD3528" s="3"/>
      <c r="AE3528" s="3"/>
      <c r="AF3528" s="10"/>
      <c r="AG3528" s="1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5"/>
      <c r="W3529" s="10"/>
      <c r="X3529" s="10"/>
      <c r="Y3529" s="31"/>
      <c r="Z3529" s="3"/>
      <c r="AA3529" s="1"/>
      <c r="AB3529" s="10"/>
      <c r="AC3529" s="3"/>
      <c r="AD3529" s="3"/>
      <c r="AE3529" s="3"/>
      <c r="AF3529" s="10"/>
      <c r="AG3529" s="1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5"/>
      <c r="W3530" s="10"/>
      <c r="X3530" s="10"/>
      <c r="Y3530" s="31"/>
      <c r="Z3530" s="3"/>
      <c r="AA3530" s="1"/>
      <c r="AB3530" s="10"/>
      <c r="AC3530" s="3"/>
      <c r="AD3530" s="3"/>
      <c r="AE3530" s="3"/>
      <c r="AF3530" s="10"/>
      <c r="AG3530" s="1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5"/>
      <c r="W3531" s="10"/>
      <c r="X3531" s="10"/>
      <c r="Y3531" s="31"/>
      <c r="Z3531" s="3"/>
      <c r="AA3531" s="1"/>
      <c r="AB3531" s="10"/>
      <c r="AC3531" s="3"/>
      <c r="AD3531" s="3"/>
      <c r="AE3531" s="3"/>
      <c r="AF3531" s="10"/>
      <c r="AG3531" s="1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5"/>
      <c r="W3532" s="10"/>
      <c r="X3532" s="10"/>
      <c r="Y3532" s="31"/>
      <c r="Z3532" s="3"/>
      <c r="AA3532" s="1"/>
      <c r="AB3532" s="10"/>
      <c r="AC3532" s="3"/>
      <c r="AD3532" s="3"/>
      <c r="AE3532" s="3"/>
      <c r="AF3532" s="10"/>
      <c r="AG3532" s="1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5"/>
      <c r="W3533" s="10"/>
      <c r="X3533" s="10"/>
      <c r="Y3533" s="31"/>
      <c r="Z3533" s="3"/>
      <c r="AA3533" s="1"/>
      <c r="AB3533" s="10"/>
      <c r="AC3533" s="3"/>
      <c r="AD3533" s="3"/>
      <c r="AE3533" s="3"/>
      <c r="AF3533" s="10"/>
      <c r="AG3533" s="1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5"/>
      <c r="W3534" s="10"/>
      <c r="X3534" s="10"/>
      <c r="Y3534" s="31"/>
      <c r="Z3534" s="3"/>
      <c r="AA3534" s="1"/>
      <c r="AB3534" s="10"/>
      <c r="AC3534" s="3"/>
      <c r="AD3534" s="3"/>
      <c r="AE3534" s="3"/>
      <c r="AF3534" s="10"/>
      <c r="AG3534" s="1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5"/>
      <c r="W3535" s="10"/>
      <c r="X3535" s="10"/>
      <c r="Y3535" s="31"/>
      <c r="Z3535" s="3"/>
      <c r="AA3535" s="1"/>
      <c r="AB3535" s="10"/>
      <c r="AC3535" s="3"/>
      <c r="AD3535" s="3"/>
      <c r="AE3535" s="3"/>
      <c r="AF3535" s="10"/>
      <c r="AG3535" s="1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5"/>
      <c r="W3536" s="10"/>
      <c r="X3536" s="10"/>
      <c r="Y3536" s="31"/>
      <c r="Z3536" s="3"/>
      <c r="AA3536" s="1"/>
      <c r="AB3536" s="10"/>
      <c r="AC3536" s="3"/>
      <c r="AD3536" s="3"/>
      <c r="AE3536" s="3"/>
      <c r="AF3536" s="10"/>
      <c r="AG3536" s="1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5"/>
      <c r="W3537" s="10"/>
      <c r="X3537" s="10"/>
      <c r="Y3537" s="31"/>
      <c r="Z3537" s="3"/>
      <c r="AA3537" s="1"/>
      <c r="AB3537" s="10"/>
      <c r="AC3537" s="3"/>
      <c r="AD3537" s="3"/>
      <c r="AE3537" s="3"/>
      <c r="AF3537" s="10"/>
      <c r="AG3537" s="1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5"/>
      <c r="W3538" s="10"/>
      <c r="X3538" s="10"/>
      <c r="Y3538" s="31"/>
      <c r="Z3538" s="3"/>
      <c r="AA3538" s="1"/>
      <c r="AB3538" s="10"/>
      <c r="AC3538" s="3"/>
      <c r="AD3538" s="3"/>
      <c r="AE3538" s="3"/>
      <c r="AF3538" s="10"/>
      <c r="AG3538" s="1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5"/>
      <c r="W3539" s="10"/>
      <c r="X3539" s="10"/>
      <c r="Y3539" s="31"/>
      <c r="Z3539" s="3"/>
      <c r="AA3539" s="1"/>
      <c r="AB3539" s="10"/>
      <c r="AC3539" s="3"/>
      <c r="AD3539" s="3"/>
      <c r="AE3539" s="3"/>
      <c r="AF3539" s="10"/>
      <c r="AG3539" s="1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5"/>
      <c r="W3540" s="10"/>
      <c r="X3540" s="10"/>
      <c r="Y3540" s="31"/>
      <c r="Z3540" s="3"/>
      <c r="AA3540" s="1"/>
      <c r="AB3540" s="10"/>
      <c r="AC3540" s="3"/>
      <c r="AD3540" s="3"/>
      <c r="AE3540" s="3"/>
      <c r="AF3540" s="10"/>
      <c r="AG3540" s="1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5"/>
      <c r="W3541" s="10"/>
      <c r="X3541" s="10"/>
      <c r="Y3541" s="31"/>
      <c r="Z3541" s="3"/>
      <c r="AA3541" s="1"/>
      <c r="AB3541" s="10"/>
      <c r="AC3541" s="3"/>
      <c r="AD3541" s="3"/>
      <c r="AE3541" s="3"/>
      <c r="AF3541" s="10"/>
      <c r="AG3541" s="1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5"/>
      <c r="W3542" s="10"/>
      <c r="X3542" s="10"/>
      <c r="Y3542" s="31"/>
      <c r="Z3542" s="3"/>
      <c r="AA3542" s="1"/>
      <c r="AB3542" s="10"/>
      <c r="AC3542" s="3"/>
      <c r="AD3542" s="3"/>
      <c r="AE3542" s="3"/>
      <c r="AF3542" s="10"/>
      <c r="AG3542" s="1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5"/>
      <c r="W3543" s="10"/>
      <c r="X3543" s="10"/>
      <c r="Y3543" s="31"/>
      <c r="Z3543" s="3"/>
      <c r="AA3543" s="1"/>
      <c r="AB3543" s="10"/>
      <c r="AC3543" s="3"/>
      <c r="AD3543" s="3"/>
      <c r="AE3543" s="3"/>
      <c r="AF3543" s="10"/>
      <c r="AG3543" s="1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5"/>
      <c r="W3544" s="10"/>
      <c r="X3544" s="10"/>
      <c r="Y3544" s="31"/>
      <c r="Z3544" s="3"/>
      <c r="AA3544" s="1"/>
      <c r="AB3544" s="10"/>
      <c r="AC3544" s="3"/>
      <c r="AD3544" s="3"/>
      <c r="AE3544" s="3"/>
      <c r="AF3544" s="10"/>
      <c r="AG3544" s="1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5"/>
      <c r="W3545" s="10"/>
      <c r="X3545" s="10"/>
      <c r="Y3545" s="31"/>
      <c r="Z3545" s="3"/>
      <c r="AA3545" s="1"/>
      <c r="AB3545" s="10"/>
      <c r="AC3545" s="3"/>
      <c r="AD3545" s="3"/>
      <c r="AE3545" s="3"/>
      <c r="AF3545" s="10"/>
      <c r="AG3545" s="1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5"/>
      <c r="W3546" s="10"/>
      <c r="X3546" s="10"/>
      <c r="Y3546" s="31"/>
      <c r="Z3546" s="3"/>
      <c r="AA3546" s="1"/>
      <c r="AB3546" s="10"/>
      <c r="AC3546" s="3"/>
      <c r="AD3546" s="3"/>
      <c r="AE3546" s="3"/>
      <c r="AF3546" s="10"/>
      <c r="AG3546" s="1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5"/>
      <c r="W3547" s="10"/>
      <c r="X3547" s="10"/>
      <c r="Y3547" s="31"/>
      <c r="Z3547" s="3"/>
      <c r="AA3547" s="1"/>
      <c r="AB3547" s="10"/>
      <c r="AC3547" s="3"/>
      <c r="AD3547" s="3"/>
      <c r="AE3547" s="3"/>
      <c r="AF3547" s="10"/>
      <c r="AG3547" s="1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5"/>
      <c r="W3548" s="10"/>
      <c r="X3548" s="10"/>
      <c r="Y3548" s="31"/>
      <c r="Z3548" s="3"/>
      <c r="AA3548" s="1"/>
      <c r="AB3548" s="10"/>
      <c r="AC3548" s="3"/>
      <c r="AD3548" s="3"/>
      <c r="AE3548" s="3"/>
      <c r="AF3548" s="10"/>
      <c r="AG3548" s="1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5"/>
      <c r="W3549" s="10"/>
      <c r="X3549" s="10"/>
      <c r="Y3549" s="31"/>
      <c r="Z3549" s="3"/>
      <c r="AA3549" s="1"/>
      <c r="AB3549" s="10"/>
      <c r="AC3549" s="3"/>
      <c r="AD3549" s="3"/>
      <c r="AE3549" s="3"/>
      <c r="AF3549" s="10"/>
      <c r="AG3549" s="1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5"/>
      <c r="W3550" s="10"/>
      <c r="X3550" s="10"/>
      <c r="Y3550" s="31"/>
      <c r="Z3550" s="3"/>
      <c r="AA3550" s="1"/>
      <c r="AB3550" s="10"/>
      <c r="AC3550" s="3"/>
      <c r="AD3550" s="3"/>
      <c r="AE3550" s="3"/>
      <c r="AF3550" s="10"/>
      <c r="AG3550" s="1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5"/>
      <c r="W3551" s="10"/>
      <c r="X3551" s="10"/>
      <c r="Y3551" s="31"/>
      <c r="Z3551" s="3"/>
      <c r="AA3551" s="1"/>
      <c r="AB3551" s="10"/>
      <c r="AC3551" s="3"/>
      <c r="AD3551" s="3"/>
      <c r="AE3551" s="3"/>
      <c r="AF3551" s="10"/>
      <c r="AG3551" s="1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5"/>
      <c r="W3552" s="10"/>
      <c r="X3552" s="10"/>
      <c r="Y3552" s="31"/>
      <c r="Z3552" s="3"/>
      <c r="AA3552" s="1"/>
      <c r="AB3552" s="10"/>
      <c r="AC3552" s="3"/>
      <c r="AD3552" s="3"/>
      <c r="AE3552" s="3"/>
      <c r="AF3552" s="10"/>
      <c r="AG3552" s="1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5"/>
      <c r="W3553" s="10"/>
      <c r="X3553" s="10"/>
      <c r="Y3553" s="31"/>
      <c r="Z3553" s="3"/>
      <c r="AA3553" s="1"/>
      <c r="AB3553" s="10"/>
      <c r="AC3553" s="3"/>
      <c r="AD3553" s="3"/>
      <c r="AE3553" s="3"/>
      <c r="AF3553" s="10"/>
      <c r="AG3553" s="1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5"/>
      <c r="W3554" s="10"/>
      <c r="X3554" s="10"/>
      <c r="Y3554" s="31"/>
      <c r="Z3554" s="3"/>
      <c r="AA3554" s="1"/>
      <c r="AB3554" s="10"/>
      <c r="AC3554" s="3"/>
      <c r="AD3554" s="3"/>
      <c r="AE3554" s="3"/>
      <c r="AF3554" s="10"/>
      <c r="AG3554" s="1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5"/>
      <c r="W3555" s="10"/>
      <c r="X3555" s="10"/>
      <c r="Y3555" s="31"/>
      <c r="Z3555" s="3"/>
      <c r="AA3555" s="1"/>
      <c r="AB3555" s="10"/>
      <c r="AC3555" s="3"/>
      <c r="AD3555" s="3"/>
      <c r="AE3555" s="3"/>
      <c r="AF3555" s="10"/>
      <c r="AG3555" s="1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5"/>
      <c r="W3556" s="10"/>
      <c r="X3556" s="10"/>
      <c r="Y3556" s="31"/>
      <c r="Z3556" s="3"/>
      <c r="AA3556" s="1"/>
      <c r="AB3556" s="10"/>
      <c r="AC3556" s="3"/>
      <c r="AD3556" s="3"/>
      <c r="AE3556" s="3"/>
      <c r="AF3556" s="10"/>
      <c r="AG3556" s="1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5"/>
      <c r="W3557" s="10"/>
      <c r="X3557" s="10"/>
      <c r="Y3557" s="31"/>
      <c r="Z3557" s="3"/>
      <c r="AA3557" s="1"/>
      <c r="AB3557" s="10"/>
      <c r="AC3557" s="3"/>
      <c r="AD3557" s="3"/>
      <c r="AE3557" s="3"/>
      <c r="AF3557" s="10"/>
      <c r="AG3557" s="1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5"/>
      <c r="W3558" s="10"/>
      <c r="X3558" s="10"/>
      <c r="Y3558" s="31"/>
      <c r="Z3558" s="3"/>
      <c r="AA3558" s="1"/>
      <c r="AB3558" s="10"/>
      <c r="AC3558" s="3"/>
      <c r="AD3558" s="3"/>
      <c r="AE3558" s="3"/>
      <c r="AF3558" s="10"/>
      <c r="AG3558" s="1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5"/>
      <c r="W3559" s="10"/>
      <c r="X3559" s="10"/>
      <c r="Y3559" s="31"/>
      <c r="Z3559" s="3"/>
      <c r="AA3559" s="1"/>
      <c r="AB3559" s="10"/>
      <c r="AC3559" s="3"/>
      <c r="AD3559" s="3"/>
      <c r="AE3559" s="3"/>
      <c r="AF3559" s="10"/>
      <c r="AG3559" s="1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5"/>
      <c r="W3560" s="10"/>
      <c r="X3560" s="10"/>
      <c r="Y3560" s="31"/>
      <c r="Z3560" s="3"/>
      <c r="AA3560" s="1"/>
      <c r="AB3560" s="10"/>
      <c r="AC3560" s="3"/>
      <c r="AD3560" s="3"/>
      <c r="AE3560" s="3"/>
      <c r="AF3560" s="10"/>
      <c r="AG3560" s="1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5"/>
      <c r="W3561" s="10"/>
      <c r="X3561" s="10"/>
      <c r="Y3561" s="31"/>
      <c r="Z3561" s="3"/>
      <c r="AA3561" s="1"/>
      <c r="AB3561" s="10"/>
      <c r="AC3561" s="3"/>
      <c r="AD3561" s="3"/>
      <c r="AE3561" s="3"/>
      <c r="AF3561" s="10"/>
      <c r="AG3561" s="1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5"/>
      <c r="W3562" s="10"/>
      <c r="X3562" s="10"/>
      <c r="Y3562" s="31"/>
      <c r="Z3562" s="3"/>
      <c r="AA3562" s="1"/>
      <c r="AB3562" s="10"/>
      <c r="AC3562" s="3"/>
      <c r="AD3562" s="3"/>
      <c r="AE3562" s="3"/>
      <c r="AF3562" s="10"/>
      <c r="AG3562" s="1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5"/>
      <c r="W3563" s="10"/>
      <c r="X3563" s="10"/>
      <c r="Y3563" s="31"/>
      <c r="Z3563" s="3"/>
      <c r="AA3563" s="1"/>
      <c r="AB3563" s="10"/>
      <c r="AC3563" s="3"/>
      <c r="AD3563" s="3"/>
      <c r="AE3563" s="3"/>
      <c r="AF3563" s="10"/>
      <c r="AG3563" s="1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5"/>
      <c r="W3564" s="10"/>
      <c r="X3564" s="10"/>
      <c r="Y3564" s="31"/>
      <c r="Z3564" s="3"/>
      <c r="AA3564" s="1"/>
      <c r="AB3564" s="10"/>
      <c r="AC3564" s="3"/>
      <c r="AD3564" s="3"/>
      <c r="AE3564" s="3"/>
      <c r="AF3564" s="10"/>
      <c r="AG3564" s="1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5"/>
      <c r="W3565" s="10"/>
      <c r="X3565" s="10"/>
      <c r="Y3565" s="31"/>
      <c r="Z3565" s="3"/>
      <c r="AA3565" s="1"/>
      <c r="AB3565" s="10"/>
      <c r="AC3565" s="3"/>
      <c r="AD3565" s="3"/>
      <c r="AE3565" s="3"/>
      <c r="AF3565" s="10"/>
      <c r="AG3565" s="1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5"/>
      <c r="W3566" s="10"/>
      <c r="X3566" s="10"/>
      <c r="Y3566" s="31"/>
      <c r="Z3566" s="3"/>
      <c r="AA3566" s="1"/>
      <c r="AB3566" s="10"/>
      <c r="AC3566" s="3"/>
      <c r="AD3566" s="3"/>
      <c r="AE3566" s="3"/>
      <c r="AF3566" s="10"/>
      <c r="AG3566" s="1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5"/>
      <c r="W3567" s="10"/>
      <c r="X3567" s="10"/>
      <c r="Y3567" s="31"/>
      <c r="Z3567" s="3"/>
      <c r="AA3567" s="1"/>
      <c r="AB3567" s="10"/>
      <c r="AC3567" s="3"/>
      <c r="AD3567" s="3"/>
      <c r="AE3567" s="3"/>
      <c r="AF3567" s="10"/>
      <c r="AG3567" s="1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5"/>
      <c r="W3568" s="10"/>
      <c r="X3568" s="10"/>
      <c r="Y3568" s="31"/>
      <c r="Z3568" s="3"/>
      <c r="AA3568" s="1"/>
      <c r="AB3568" s="10"/>
      <c r="AC3568" s="3"/>
      <c r="AD3568" s="3"/>
      <c r="AE3568" s="3"/>
      <c r="AF3568" s="10"/>
      <c r="AG3568" s="1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5"/>
      <c r="W3569" s="10"/>
      <c r="X3569" s="10"/>
      <c r="Y3569" s="31"/>
      <c r="Z3569" s="3"/>
      <c r="AA3569" s="1"/>
      <c r="AB3569" s="10"/>
      <c r="AC3569" s="3"/>
      <c r="AD3569" s="3"/>
      <c r="AE3569" s="3"/>
      <c r="AF3569" s="10"/>
      <c r="AG3569" s="1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5"/>
      <c r="W3570" s="10"/>
      <c r="X3570" s="10"/>
      <c r="Y3570" s="31"/>
      <c r="Z3570" s="3"/>
      <c r="AA3570" s="1"/>
      <c r="AB3570" s="10"/>
      <c r="AC3570" s="3"/>
      <c r="AD3570" s="3"/>
      <c r="AE3570" s="3"/>
      <c r="AF3570" s="10"/>
      <c r="AG3570" s="1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5"/>
      <c r="W3571" s="10"/>
      <c r="X3571" s="10"/>
      <c r="Y3571" s="31"/>
      <c r="Z3571" s="3"/>
      <c r="AA3571" s="1"/>
      <c r="AB3571" s="10"/>
      <c r="AC3571" s="3"/>
      <c r="AD3571" s="3"/>
      <c r="AE3571" s="3"/>
      <c r="AF3571" s="10"/>
      <c r="AG3571" s="1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5"/>
      <c r="W3572" s="10"/>
      <c r="X3572" s="10"/>
      <c r="Y3572" s="31"/>
      <c r="Z3572" s="3"/>
      <c r="AA3572" s="1"/>
      <c r="AB3572" s="10"/>
      <c r="AC3572" s="3"/>
      <c r="AD3572" s="3"/>
      <c r="AE3572" s="3"/>
      <c r="AF3572" s="10"/>
      <c r="AG3572" s="1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5"/>
      <c r="W3573" s="10"/>
      <c r="X3573" s="10"/>
      <c r="Y3573" s="31"/>
      <c r="Z3573" s="3"/>
      <c r="AA3573" s="1"/>
      <c r="AB3573" s="10"/>
      <c r="AC3573" s="3"/>
      <c r="AD3573" s="3"/>
      <c r="AE3573" s="3"/>
      <c r="AF3573" s="10"/>
      <c r="AG3573" s="1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5"/>
      <c r="W3574" s="10"/>
      <c r="X3574" s="10"/>
      <c r="Y3574" s="31"/>
      <c r="Z3574" s="3"/>
      <c r="AA3574" s="1"/>
      <c r="AB3574" s="10"/>
      <c r="AC3574" s="3"/>
      <c r="AD3574" s="3"/>
      <c r="AE3574" s="3"/>
      <c r="AF3574" s="10"/>
      <c r="AG3574" s="1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5"/>
      <c r="W3575" s="10"/>
      <c r="X3575" s="10"/>
      <c r="Y3575" s="31"/>
      <c r="Z3575" s="3"/>
      <c r="AA3575" s="1"/>
      <c r="AB3575" s="10"/>
      <c r="AC3575" s="3"/>
      <c r="AD3575" s="3"/>
      <c r="AE3575" s="3"/>
      <c r="AF3575" s="10"/>
      <c r="AG3575" s="1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5"/>
      <c r="W3576" s="10"/>
      <c r="X3576" s="10"/>
      <c r="Y3576" s="31"/>
      <c r="Z3576" s="3"/>
      <c r="AA3576" s="1"/>
      <c r="AB3576" s="10"/>
      <c r="AC3576" s="3"/>
      <c r="AD3576" s="3"/>
      <c r="AE3576" s="3"/>
      <c r="AF3576" s="10"/>
      <c r="AG3576" s="1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5"/>
      <c r="W3577" s="10"/>
      <c r="X3577" s="10"/>
      <c r="Y3577" s="31"/>
      <c r="Z3577" s="3"/>
      <c r="AA3577" s="1"/>
      <c r="AB3577" s="10"/>
      <c r="AC3577" s="3"/>
      <c r="AD3577" s="3"/>
      <c r="AE3577" s="3"/>
      <c r="AF3577" s="10"/>
      <c r="AG3577" s="1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5"/>
      <c r="W3578" s="10"/>
      <c r="X3578" s="10"/>
      <c r="Y3578" s="31"/>
      <c r="Z3578" s="3"/>
      <c r="AA3578" s="1"/>
      <c r="AB3578" s="10"/>
      <c r="AC3578" s="3"/>
      <c r="AD3578" s="3"/>
      <c r="AE3578" s="3"/>
      <c r="AF3578" s="10"/>
      <c r="AG3578" s="1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5"/>
      <c r="W3579" s="10"/>
      <c r="X3579" s="10"/>
      <c r="Y3579" s="31"/>
      <c r="Z3579" s="3"/>
      <c r="AA3579" s="1"/>
      <c r="AB3579" s="10"/>
      <c r="AC3579" s="3"/>
      <c r="AD3579" s="3"/>
      <c r="AE3579" s="3"/>
      <c r="AF3579" s="10"/>
      <c r="AG3579" s="1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5"/>
      <c r="W3580" s="10"/>
      <c r="X3580" s="10"/>
      <c r="Y3580" s="31"/>
      <c r="Z3580" s="3"/>
      <c r="AA3580" s="1"/>
      <c r="AB3580" s="10"/>
      <c r="AC3580" s="3"/>
      <c r="AD3580" s="3"/>
      <c r="AE3580" s="3"/>
      <c r="AF3580" s="10"/>
      <c r="AG3580" s="1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5"/>
      <c r="W3581" s="10"/>
      <c r="X3581" s="10"/>
      <c r="Y3581" s="31"/>
      <c r="Z3581" s="3"/>
      <c r="AA3581" s="1"/>
      <c r="AB3581" s="10"/>
      <c r="AC3581" s="3"/>
      <c r="AD3581" s="3"/>
      <c r="AE3581" s="3"/>
      <c r="AF3581" s="10"/>
      <c r="AG3581" s="1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5"/>
      <c r="W3582" s="10"/>
      <c r="X3582" s="10"/>
      <c r="Y3582" s="31"/>
      <c r="Z3582" s="3"/>
      <c r="AA3582" s="1"/>
      <c r="AB3582" s="10"/>
      <c r="AC3582" s="3"/>
      <c r="AD3582" s="3"/>
      <c r="AE3582" s="3"/>
      <c r="AF3582" s="10"/>
      <c r="AG3582" s="1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5"/>
      <c r="W3583" s="10"/>
      <c r="X3583" s="10"/>
      <c r="Y3583" s="31"/>
      <c r="Z3583" s="3"/>
      <c r="AA3583" s="1"/>
      <c r="AB3583" s="10"/>
      <c r="AC3583" s="3"/>
      <c r="AD3583" s="3"/>
      <c r="AE3583" s="3"/>
      <c r="AF3583" s="10"/>
      <c r="AG3583" s="1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5"/>
      <c r="W3584" s="10"/>
      <c r="X3584" s="10"/>
      <c r="Y3584" s="31"/>
      <c r="Z3584" s="3"/>
      <c r="AA3584" s="1"/>
      <c r="AB3584" s="10"/>
      <c r="AC3584" s="3"/>
      <c r="AD3584" s="3"/>
      <c r="AE3584" s="3"/>
      <c r="AF3584" s="10"/>
      <c r="AG3584" s="1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5"/>
      <c r="W3585" s="10"/>
      <c r="X3585" s="10"/>
      <c r="Y3585" s="31"/>
      <c r="Z3585" s="3"/>
      <c r="AA3585" s="1"/>
      <c r="AB3585" s="10"/>
      <c r="AC3585" s="3"/>
      <c r="AD3585" s="3"/>
      <c r="AE3585" s="3"/>
      <c r="AF3585" s="10"/>
      <c r="AG3585" s="1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5"/>
      <c r="W3586" s="10"/>
      <c r="X3586" s="10"/>
      <c r="Y3586" s="31"/>
      <c r="Z3586" s="3"/>
      <c r="AA3586" s="1"/>
      <c r="AB3586" s="10"/>
      <c r="AC3586" s="3"/>
      <c r="AD3586" s="3"/>
      <c r="AE3586" s="3"/>
      <c r="AF3586" s="10"/>
      <c r="AG3586" s="1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5"/>
      <c r="W3587" s="10"/>
      <c r="X3587" s="10"/>
      <c r="Y3587" s="31"/>
      <c r="Z3587" s="3"/>
      <c r="AA3587" s="1"/>
      <c r="AB3587" s="10"/>
      <c r="AC3587" s="3"/>
      <c r="AD3587" s="3"/>
      <c r="AE3587" s="3"/>
      <c r="AF3587" s="10"/>
      <c r="AG3587" s="1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5"/>
      <c r="W3588" s="10"/>
      <c r="X3588" s="10"/>
      <c r="Y3588" s="31"/>
      <c r="Z3588" s="3"/>
      <c r="AA3588" s="1"/>
      <c r="AB3588" s="10"/>
      <c r="AC3588" s="3"/>
      <c r="AD3588" s="3"/>
      <c r="AE3588" s="3"/>
      <c r="AF3588" s="10"/>
      <c r="AG3588" s="1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5"/>
      <c r="W3589" s="10"/>
      <c r="X3589" s="10"/>
      <c r="Y3589" s="31"/>
      <c r="Z3589" s="3"/>
      <c r="AA3589" s="1"/>
      <c r="AB3589" s="10"/>
      <c r="AC3589" s="3"/>
      <c r="AD3589" s="3"/>
      <c r="AE3589" s="3"/>
      <c r="AF3589" s="10"/>
      <c r="AG3589" s="1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5"/>
      <c r="W3590" s="10"/>
      <c r="X3590" s="10"/>
      <c r="Y3590" s="31"/>
      <c r="Z3590" s="3"/>
      <c r="AA3590" s="1"/>
      <c r="AB3590" s="10"/>
      <c r="AC3590" s="3"/>
      <c r="AD3590" s="3"/>
      <c r="AE3590" s="3"/>
      <c r="AF3590" s="10"/>
      <c r="AG3590" s="1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5"/>
      <c r="W3591" s="10"/>
      <c r="X3591" s="10"/>
      <c r="Y3591" s="31"/>
      <c r="Z3591" s="3"/>
      <c r="AA3591" s="1"/>
      <c r="AB3591" s="10"/>
      <c r="AC3591" s="3"/>
      <c r="AD3591" s="3"/>
      <c r="AE3591" s="3"/>
      <c r="AF3591" s="10"/>
      <c r="AG3591" s="1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5"/>
      <c r="W3592" s="10"/>
      <c r="X3592" s="10"/>
      <c r="Y3592" s="31"/>
      <c r="Z3592" s="3"/>
      <c r="AA3592" s="1"/>
      <c r="AB3592" s="10"/>
      <c r="AC3592" s="3"/>
      <c r="AD3592" s="3"/>
      <c r="AE3592" s="3"/>
      <c r="AF3592" s="10"/>
      <c r="AG3592" s="1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5"/>
      <c r="W3593" s="10"/>
      <c r="X3593" s="10"/>
      <c r="Y3593" s="31"/>
      <c r="Z3593" s="3"/>
      <c r="AA3593" s="1"/>
      <c r="AB3593" s="10"/>
      <c r="AC3593" s="3"/>
      <c r="AD3593" s="3"/>
      <c r="AE3593" s="3"/>
      <c r="AF3593" s="10"/>
      <c r="AG3593" s="1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5"/>
      <c r="W3594" s="10"/>
      <c r="X3594" s="10"/>
      <c r="Y3594" s="31"/>
      <c r="Z3594" s="3"/>
      <c r="AA3594" s="1"/>
      <c r="AB3594" s="10"/>
      <c r="AC3594" s="3"/>
      <c r="AD3594" s="3"/>
      <c r="AE3594" s="3"/>
      <c r="AF3594" s="10"/>
      <c r="AG3594" s="1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5"/>
      <c r="W3595" s="10"/>
      <c r="X3595" s="10"/>
      <c r="Y3595" s="31"/>
      <c r="Z3595" s="3"/>
      <c r="AA3595" s="1"/>
      <c r="AB3595" s="10"/>
      <c r="AC3595" s="3"/>
      <c r="AD3595" s="3"/>
      <c r="AE3595" s="3"/>
      <c r="AF3595" s="10"/>
      <c r="AG3595" s="1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5"/>
      <c r="W3596" s="10"/>
      <c r="X3596" s="10"/>
      <c r="Y3596" s="31"/>
      <c r="Z3596" s="3"/>
      <c r="AA3596" s="1"/>
      <c r="AB3596" s="10"/>
      <c r="AC3596" s="3"/>
      <c r="AD3596" s="3"/>
      <c r="AE3596" s="3"/>
      <c r="AF3596" s="10"/>
      <c r="AG3596" s="1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5"/>
      <c r="W3597" s="10"/>
      <c r="X3597" s="10"/>
      <c r="Y3597" s="31"/>
      <c r="Z3597" s="3"/>
      <c r="AA3597" s="1"/>
      <c r="AB3597" s="10"/>
      <c r="AC3597" s="3"/>
      <c r="AD3597" s="3"/>
      <c r="AE3597" s="3"/>
      <c r="AF3597" s="10"/>
      <c r="AG3597" s="1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5"/>
      <c r="W3598" s="10"/>
      <c r="X3598" s="10"/>
      <c r="Y3598" s="31"/>
      <c r="Z3598" s="3"/>
      <c r="AA3598" s="1"/>
      <c r="AB3598" s="10"/>
      <c r="AC3598" s="3"/>
      <c r="AD3598" s="3"/>
      <c r="AE3598" s="3"/>
      <c r="AF3598" s="10"/>
      <c r="AG3598" s="1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5"/>
      <c r="W3599" s="10"/>
      <c r="X3599" s="10"/>
      <c r="Y3599" s="31"/>
      <c r="Z3599" s="3"/>
      <c r="AA3599" s="1"/>
      <c r="AB3599" s="10"/>
      <c r="AC3599" s="3"/>
      <c r="AD3599" s="3"/>
      <c r="AE3599" s="3"/>
      <c r="AF3599" s="10"/>
      <c r="AG3599" s="1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5"/>
      <c r="W3600" s="10"/>
      <c r="X3600" s="10"/>
      <c r="Y3600" s="31"/>
      <c r="Z3600" s="3"/>
      <c r="AA3600" s="1"/>
      <c r="AB3600" s="10"/>
      <c r="AC3600" s="3"/>
      <c r="AD3600" s="3"/>
      <c r="AE3600" s="3"/>
      <c r="AF3600" s="10"/>
      <c r="AG3600" s="1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5"/>
      <c r="W3601" s="10"/>
      <c r="X3601" s="10"/>
      <c r="Y3601" s="31"/>
      <c r="Z3601" s="3"/>
      <c r="AA3601" s="1"/>
      <c r="AB3601" s="10"/>
      <c r="AC3601" s="3"/>
      <c r="AD3601" s="3"/>
      <c r="AE3601" s="3"/>
      <c r="AF3601" s="10"/>
      <c r="AG3601" s="1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5"/>
      <c r="W3602" s="10"/>
      <c r="X3602" s="10"/>
      <c r="Y3602" s="31"/>
      <c r="Z3602" s="3"/>
      <c r="AA3602" s="1"/>
      <c r="AB3602" s="10"/>
      <c r="AC3602" s="3"/>
      <c r="AD3602" s="3"/>
      <c r="AE3602" s="3"/>
      <c r="AF3602" s="10"/>
      <c r="AG3602" s="1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5"/>
      <c r="W3603" s="10"/>
      <c r="X3603" s="10"/>
      <c r="Y3603" s="31"/>
      <c r="Z3603" s="3"/>
      <c r="AA3603" s="1"/>
      <c r="AB3603" s="10"/>
      <c r="AC3603" s="3"/>
      <c r="AD3603" s="3"/>
      <c r="AE3603" s="3"/>
      <c r="AF3603" s="10"/>
      <c r="AG3603" s="1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5"/>
      <c r="W3604" s="10"/>
      <c r="X3604" s="10"/>
      <c r="Y3604" s="31"/>
      <c r="Z3604" s="3"/>
      <c r="AA3604" s="1"/>
      <c r="AB3604" s="10"/>
      <c r="AC3604" s="3"/>
      <c r="AD3604" s="3"/>
      <c r="AE3604" s="3"/>
      <c r="AF3604" s="10"/>
      <c r="AG3604" s="1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5"/>
      <c r="W3605" s="10"/>
      <c r="X3605" s="10"/>
      <c r="Y3605" s="31"/>
      <c r="Z3605" s="3"/>
      <c r="AA3605" s="1"/>
      <c r="AB3605" s="10"/>
      <c r="AC3605" s="3"/>
      <c r="AD3605" s="3"/>
      <c r="AE3605" s="3"/>
      <c r="AF3605" s="10"/>
      <c r="AG3605" s="1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5"/>
      <c r="W3606" s="10"/>
      <c r="X3606" s="10"/>
      <c r="Y3606" s="31"/>
      <c r="Z3606" s="3"/>
      <c r="AA3606" s="1"/>
      <c r="AB3606" s="10"/>
      <c r="AC3606" s="3"/>
      <c r="AD3606" s="3"/>
      <c r="AE3606" s="3"/>
      <c r="AF3606" s="10"/>
      <c r="AG3606" s="1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5"/>
      <c r="W3607" s="10"/>
      <c r="X3607" s="10"/>
      <c r="Y3607" s="31"/>
      <c r="Z3607" s="3"/>
      <c r="AA3607" s="1"/>
      <c r="AB3607" s="10"/>
      <c r="AC3607" s="3"/>
      <c r="AD3607" s="3"/>
      <c r="AE3607" s="3"/>
      <c r="AF3607" s="10"/>
      <c r="AG3607" s="1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5"/>
      <c r="W3608" s="10"/>
      <c r="X3608" s="10"/>
      <c r="Y3608" s="31"/>
      <c r="Z3608" s="3"/>
      <c r="AA3608" s="1"/>
      <c r="AB3608" s="10"/>
      <c r="AC3608" s="3"/>
      <c r="AD3608" s="3"/>
      <c r="AE3608" s="3"/>
      <c r="AF3608" s="10"/>
      <c r="AG3608" s="1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5"/>
      <c r="W3609" s="10"/>
      <c r="X3609" s="10"/>
      <c r="Y3609" s="31"/>
      <c r="Z3609" s="3"/>
      <c r="AA3609" s="1"/>
      <c r="AB3609" s="10"/>
      <c r="AC3609" s="3"/>
      <c r="AD3609" s="3"/>
      <c r="AE3609" s="3"/>
      <c r="AF3609" s="10"/>
      <c r="AG3609" s="1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5"/>
      <c r="W3610" s="10"/>
      <c r="X3610" s="10"/>
      <c r="Y3610" s="31"/>
      <c r="Z3610" s="3"/>
      <c r="AA3610" s="1"/>
      <c r="AB3610" s="10"/>
      <c r="AC3610" s="3"/>
      <c r="AD3610" s="3"/>
      <c r="AE3610" s="3"/>
      <c r="AF3610" s="10"/>
      <c r="AG3610" s="1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5"/>
      <c r="W3611" s="10"/>
      <c r="X3611" s="10"/>
      <c r="Y3611" s="31"/>
      <c r="Z3611" s="3"/>
      <c r="AA3611" s="1"/>
      <c r="AB3611" s="10"/>
      <c r="AC3611" s="3"/>
      <c r="AD3611" s="3"/>
      <c r="AE3611" s="3"/>
      <c r="AF3611" s="10"/>
      <c r="AG3611" s="1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5"/>
      <c r="W3612" s="10"/>
      <c r="X3612" s="10"/>
      <c r="Y3612" s="31"/>
      <c r="Z3612" s="3"/>
      <c r="AA3612" s="1"/>
      <c r="AB3612" s="10"/>
      <c r="AC3612" s="3"/>
      <c r="AD3612" s="3"/>
      <c r="AE3612" s="3"/>
      <c r="AF3612" s="10"/>
      <c r="AG3612" s="1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5"/>
      <c r="W3613" s="10"/>
      <c r="X3613" s="10"/>
      <c r="Y3613" s="31"/>
      <c r="Z3613" s="3"/>
      <c r="AA3613" s="1"/>
      <c r="AB3613" s="10"/>
      <c r="AC3613" s="3"/>
      <c r="AD3613" s="3"/>
      <c r="AE3613" s="3"/>
      <c r="AF3613" s="10"/>
      <c r="AG3613" s="1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5"/>
      <c r="W3614" s="10"/>
      <c r="X3614" s="10"/>
      <c r="Y3614" s="31"/>
      <c r="Z3614" s="3"/>
      <c r="AA3614" s="1"/>
      <c r="AB3614" s="10"/>
      <c r="AC3614" s="3"/>
      <c r="AD3614" s="3"/>
      <c r="AE3614" s="3"/>
      <c r="AF3614" s="10"/>
      <c r="AG3614" s="1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5"/>
      <c r="W3615" s="10"/>
      <c r="X3615" s="10"/>
      <c r="Y3615" s="31"/>
      <c r="Z3615" s="3"/>
      <c r="AA3615" s="1"/>
      <c r="AB3615" s="10"/>
      <c r="AC3615" s="3"/>
      <c r="AD3615" s="3"/>
      <c r="AE3615" s="3"/>
      <c r="AF3615" s="10"/>
      <c r="AG3615" s="1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5"/>
      <c r="W3616" s="10"/>
      <c r="X3616" s="10"/>
      <c r="Y3616" s="31"/>
      <c r="Z3616" s="3"/>
      <c r="AA3616" s="1"/>
      <c r="AB3616" s="10"/>
      <c r="AC3616" s="3"/>
      <c r="AD3616" s="3"/>
      <c r="AE3616" s="3"/>
      <c r="AF3616" s="10"/>
      <c r="AG3616" s="1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5"/>
      <c r="W3617" s="10"/>
      <c r="X3617" s="10"/>
      <c r="Y3617" s="31"/>
      <c r="Z3617" s="3"/>
      <c r="AA3617" s="1"/>
      <c r="AB3617" s="10"/>
      <c r="AC3617" s="3"/>
      <c r="AD3617" s="3"/>
      <c r="AE3617" s="3"/>
      <c r="AF3617" s="10"/>
      <c r="AG3617" s="1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5"/>
      <c r="W3618" s="10"/>
      <c r="X3618" s="10"/>
      <c r="Y3618" s="31"/>
      <c r="Z3618" s="3"/>
      <c r="AA3618" s="1"/>
      <c r="AB3618" s="10"/>
      <c r="AC3618" s="3"/>
      <c r="AD3618" s="3"/>
      <c r="AE3618" s="3"/>
      <c r="AF3618" s="10"/>
      <c r="AG3618" s="1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5"/>
      <c r="W3619" s="10"/>
      <c r="X3619" s="10"/>
      <c r="Y3619" s="31"/>
      <c r="Z3619" s="3"/>
      <c r="AA3619" s="1"/>
      <c r="AB3619" s="10"/>
      <c r="AC3619" s="3"/>
      <c r="AD3619" s="3"/>
      <c r="AE3619" s="3"/>
      <c r="AF3619" s="10"/>
      <c r="AG3619" s="1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5"/>
      <c r="W3620" s="10"/>
      <c r="X3620" s="10"/>
      <c r="Y3620" s="31"/>
      <c r="Z3620" s="3"/>
      <c r="AA3620" s="1"/>
      <c r="AB3620" s="10"/>
      <c r="AC3620" s="3"/>
      <c r="AD3620" s="3"/>
      <c r="AE3620" s="3"/>
      <c r="AF3620" s="10"/>
      <c r="AG3620" s="1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5"/>
      <c r="W3621" s="10"/>
      <c r="X3621" s="10"/>
      <c r="Y3621" s="31"/>
      <c r="Z3621" s="3"/>
      <c r="AA3621" s="1"/>
      <c r="AB3621" s="10"/>
      <c r="AC3621" s="3"/>
      <c r="AD3621" s="3"/>
      <c r="AE3621" s="3"/>
      <c r="AF3621" s="10"/>
      <c r="AG3621" s="1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5"/>
      <c r="W3622" s="10"/>
      <c r="X3622" s="10"/>
      <c r="Y3622" s="31"/>
      <c r="Z3622" s="3"/>
      <c r="AA3622" s="1"/>
      <c r="AB3622" s="10"/>
      <c r="AC3622" s="3"/>
      <c r="AD3622" s="3"/>
      <c r="AE3622" s="3"/>
      <c r="AF3622" s="10"/>
      <c r="AG3622" s="1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5"/>
      <c r="W3623" s="10"/>
      <c r="X3623" s="10"/>
      <c r="Y3623" s="31"/>
      <c r="Z3623" s="3"/>
      <c r="AA3623" s="1"/>
      <c r="AB3623" s="10"/>
      <c r="AC3623" s="3"/>
      <c r="AD3623" s="3"/>
      <c r="AE3623" s="3"/>
      <c r="AF3623" s="10"/>
      <c r="AG3623" s="1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5"/>
      <c r="W3624" s="10"/>
      <c r="X3624" s="10"/>
      <c r="Y3624" s="31"/>
      <c r="Z3624" s="3"/>
      <c r="AA3624" s="1"/>
      <c r="AB3624" s="10"/>
      <c r="AC3624" s="3"/>
      <c r="AD3624" s="3"/>
      <c r="AE3624" s="3"/>
      <c r="AF3624" s="10"/>
      <c r="AG3624" s="1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5"/>
      <c r="W3625" s="10"/>
      <c r="X3625" s="10"/>
      <c r="Y3625" s="31"/>
      <c r="Z3625" s="3"/>
      <c r="AA3625" s="1"/>
      <c r="AB3625" s="10"/>
      <c r="AC3625" s="3"/>
      <c r="AD3625" s="3"/>
      <c r="AE3625" s="3"/>
      <c r="AF3625" s="10"/>
      <c r="AG3625" s="1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5"/>
      <c r="W3626" s="10"/>
      <c r="X3626" s="10"/>
      <c r="Y3626" s="31"/>
      <c r="Z3626" s="3"/>
      <c r="AA3626" s="1"/>
      <c r="AB3626" s="10"/>
      <c r="AC3626" s="3"/>
      <c r="AD3626" s="3"/>
      <c r="AE3626" s="3"/>
      <c r="AF3626" s="10"/>
      <c r="AG3626" s="1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5"/>
      <c r="W3627" s="10"/>
      <c r="X3627" s="10"/>
      <c r="Y3627" s="31"/>
      <c r="Z3627" s="3"/>
      <c r="AA3627" s="1"/>
      <c r="AB3627" s="10"/>
      <c r="AC3627" s="3"/>
      <c r="AD3627" s="3"/>
      <c r="AE3627" s="3"/>
      <c r="AF3627" s="10"/>
      <c r="AG3627" s="1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5"/>
      <c r="W3628" s="10"/>
      <c r="X3628" s="10"/>
      <c r="Y3628" s="31"/>
      <c r="Z3628" s="3"/>
      <c r="AA3628" s="1"/>
      <c r="AB3628" s="10"/>
      <c r="AC3628" s="3"/>
      <c r="AD3628" s="3"/>
      <c r="AE3628" s="3"/>
      <c r="AF3628" s="10"/>
      <c r="AG3628" s="1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5"/>
      <c r="W3629" s="10"/>
      <c r="X3629" s="10"/>
      <c r="Y3629" s="31"/>
      <c r="Z3629" s="3"/>
      <c r="AA3629" s="1"/>
      <c r="AB3629" s="10"/>
      <c r="AC3629" s="3"/>
      <c r="AD3629" s="3"/>
      <c r="AE3629" s="3"/>
      <c r="AF3629" s="10"/>
      <c r="AG3629" s="1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5"/>
      <c r="W3630" s="10"/>
      <c r="X3630" s="10"/>
      <c r="Y3630" s="31"/>
      <c r="Z3630" s="3"/>
      <c r="AA3630" s="1"/>
      <c r="AB3630" s="10"/>
      <c r="AC3630" s="3"/>
      <c r="AD3630" s="3"/>
      <c r="AE3630" s="3"/>
      <c r="AF3630" s="10"/>
      <c r="AG3630" s="1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5"/>
      <c r="W3631" s="10"/>
      <c r="X3631" s="10"/>
      <c r="Y3631" s="31"/>
      <c r="Z3631" s="3"/>
      <c r="AA3631" s="1"/>
      <c r="AB3631" s="10"/>
      <c r="AC3631" s="3"/>
      <c r="AD3631" s="3"/>
      <c r="AE3631" s="3"/>
      <c r="AF3631" s="10"/>
      <c r="AG3631" s="1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5"/>
      <c r="W3632" s="10"/>
      <c r="X3632" s="10"/>
      <c r="Y3632" s="31"/>
      <c r="Z3632" s="3"/>
      <c r="AA3632" s="1"/>
      <c r="AB3632" s="10"/>
      <c r="AC3632" s="3"/>
      <c r="AD3632" s="3"/>
      <c r="AE3632" s="3"/>
      <c r="AF3632" s="10"/>
      <c r="AG3632" s="1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5"/>
      <c r="W3633" s="10"/>
      <c r="X3633" s="10"/>
      <c r="Y3633" s="31"/>
      <c r="Z3633" s="3"/>
      <c r="AA3633" s="1"/>
      <c r="AB3633" s="10"/>
      <c r="AC3633" s="3"/>
      <c r="AD3633" s="3"/>
      <c r="AE3633" s="3"/>
      <c r="AF3633" s="10"/>
      <c r="AG3633" s="1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5"/>
      <c r="W3634" s="10"/>
      <c r="X3634" s="10"/>
      <c r="Y3634" s="31"/>
      <c r="Z3634" s="3"/>
      <c r="AA3634" s="1"/>
      <c r="AB3634" s="10"/>
      <c r="AC3634" s="3"/>
      <c r="AD3634" s="3"/>
      <c r="AE3634" s="3"/>
      <c r="AF3634" s="10"/>
      <c r="AG3634" s="1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5"/>
      <c r="W3635" s="10"/>
      <c r="X3635" s="10"/>
      <c r="Y3635" s="31"/>
      <c r="Z3635" s="3"/>
      <c r="AA3635" s="1"/>
      <c r="AB3635" s="10"/>
      <c r="AC3635" s="3"/>
      <c r="AD3635" s="3"/>
      <c r="AE3635" s="3"/>
      <c r="AF3635" s="10"/>
      <c r="AG3635" s="1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5"/>
      <c r="W3636" s="10"/>
      <c r="X3636" s="10"/>
      <c r="Y3636" s="31"/>
      <c r="Z3636" s="3"/>
      <c r="AA3636" s="1"/>
      <c r="AB3636" s="10"/>
      <c r="AC3636" s="3"/>
      <c r="AD3636" s="3"/>
      <c r="AE3636" s="3"/>
      <c r="AF3636" s="10"/>
      <c r="AG3636" s="1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5"/>
      <c r="W3637" s="10"/>
      <c r="X3637" s="10"/>
      <c r="Y3637" s="31"/>
      <c r="Z3637" s="3"/>
      <c r="AA3637" s="1"/>
      <c r="AB3637" s="10"/>
      <c r="AC3637" s="3"/>
      <c r="AD3637" s="3"/>
      <c r="AE3637" s="3"/>
      <c r="AF3637" s="10"/>
      <c r="AG3637" s="1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5"/>
      <c r="W3638" s="10"/>
      <c r="X3638" s="10"/>
      <c r="Y3638" s="31"/>
      <c r="Z3638" s="3"/>
      <c r="AA3638" s="1"/>
      <c r="AB3638" s="10"/>
      <c r="AC3638" s="3"/>
      <c r="AD3638" s="3"/>
      <c r="AE3638" s="3"/>
      <c r="AF3638" s="10"/>
      <c r="AG3638" s="1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5"/>
      <c r="W3639" s="10"/>
      <c r="X3639" s="10"/>
      <c r="Y3639" s="31"/>
      <c r="Z3639" s="3"/>
      <c r="AA3639" s="1"/>
      <c r="AB3639" s="10"/>
      <c r="AC3639" s="3"/>
      <c r="AD3639" s="3"/>
      <c r="AE3639" s="3"/>
      <c r="AF3639" s="10"/>
      <c r="AG3639" s="1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5"/>
      <c r="W3640" s="10"/>
      <c r="X3640" s="10"/>
      <c r="Y3640" s="31"/>
      <c r="Z3640" s="3"/>
      <c r="AA3640" s="1"/>
      <c r="AB3640" s="10"/>
      <c r="AC3640" s="3"/>
      <c r="AD3640" s="3"/>
      <c r="AE3640" s="3"/>
      <c r="AF3640" s="10"/>
      <c r="AG3640" s="1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5"/>
      <c r="W3641" s="10"/>
      <c r="X3641" s="10"/>
      <c r="Y3641" s="31"/>
      <c r="Z3641" s="3"/>
      <c r="AA3641" s="1"/>
      <c r="AB3641" s="10"/>
      <c r="AC3641" s="3"/>
      <c r="AD3641" s="3"/>
      <c r="AE3641" s="3"/>
      <c r="AF3641" s="10"/>
      <c r="AG3641" s="1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5"/>
      <c r="W3642" s="10"/>
      <c r="X3642" s="10"/>
      <c r="Y3642" s="31"/>
      <c r="Z3642" s="3"/>
      <c r="AA3642" s="1"/>
      <c r="AB3642" s="10"/>
      <c r="AC3642" s="3"/>
      <c r="AD3642" s="3"/>
      <c r="AE3642" s="3"/>
      <c r="AF3642" s="10"/>
      <c r="AG3642" s="1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5"/>
      <c r="W3643" s="10"/>
      <c r="X3643" s="10"/>
      <c r="Y3643" s="31"/>
      <c r="Z3643" s="3"/>
      <c r="AA3643" s="1"/>
      <c r="AB3643" s="10"/>
      <c r="AC3643" s="3"/>
      <c r="AD3643" s="3"/>
      <c r="AE3643" s="3"/>
      <c r="AF3643" s="10"/>
      <c r="AG3643" s="1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5"/>
      <c r="W3644" s="10"/>
      <c r="X3644" s="10"/>
      <c r="Y3644" s="31"/>
      <c r="Z3644" s="3"/>
      <c r="AA3644" s="1"/>
      <c r="AB3644" s="10"/>
      <c r="AC3644" s="3"/>
      <c r="AD3644" s="3"/>
      <c r="AE3644" s="3"/>
      <c r="AF3644" s="10"/>
      <c r="AG3644" s="1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5"/>
      <c r="W3645" s="10"/>
      <c r="X3645" s="10"/>
      <c r="Y3645" s="31"/>
      <c r="Z3645" s="3"/>
      <c r="AA3645" s="1"/>
      <c r="AB3645" s="10"/>
      <c r="AC3645" s="3"/>
      <c r="AD3645" s="3"/>
      <c r="AE3645" s="3"/>
      <c r="AF3645" s="10"/>
      <c r="AG3645" s="1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5"/>
      <c r="W3646" s="10"/>
      <c r="X3646" s="10"/>
      <c r="Y3646" s="31"/>
      <c r="Z3646" s="3"/>
      <c r="AA3646" s="1"/>
      <c r="AB3646" s="10"/>
      <c r="AC3646" s="3"/>
      <c r="AD3646" s="3"/>
      <c r="AE3646" s="3"/>
      <c r="AF3646" s="10"/>
      <c r="AG3646" s="1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5"/>
      <c r="W3647" s="10"/>
      <c r="X3647" s="10"/>
      <c r="Y3647" s="31"/>
      <c r="Z3647" s="3"/>
      <c r="AA3647" s="1"/>
      <c r="AB3647" s="10"/>
      <c r="AC3647" s="3"/>
      <c r="AD3647" s="3"/>
      <c r="AE3647" s="3"/>
      <c r="AF3647" s="10"/>
      <c r="AG3647" s="1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5"/>
      <c r="W3648" s="10"/>
      <c r="X3648" s="10"/>
      <c r="Y3648" s="31"/>
      <c r="Z3648" s="3"/>
      <c r="AA3648" s="1"/>
      <c r="AB3648" s="10"/>
      <c r="AC3648" s="3"/>
      <c r="AD3648" s="3"/>
      <c r="AE3648" s="3"/>
      <c r="AF3648" s="10"/>
      <c r="AG3648" s="1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5"/>
      <c r="W3649" s="10"/>
      <c r="X3649" s="10"/>
      <c r="Y3649" s="31"/>
      <c r="Z3649" s="3"/>
      <c r="AA3649" s="1"/>
      <c r="AB3649" s="10"/>
      <c r="AC3649" s="3"/>
      <c r="AD3649" s="3"/>
      <c r="AE3649" s="3"/>
      <c r="AF3649" s="10"/>
      <c r="AG3649" s="1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5"/>
      <c r="W3650" s="10"/>
      <c r="X3650" s="10"/>
      <c r="Y3650" s="31"/>
      <c r="Z3650" s="3"/>
      <c r="AA3650" s="1"/>
      <c r="AB3650" s="10"/>
      <c r="AC3650" s="3"/>
      <c r="AD3650" s="3"/>
      <c r="AE3650" s="3"/>
      <c r="AF3650" s="10"/>
      <c r="AG3650" s="1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5"/>
      <c r="W3651" s="10"/>
      <c r="X3651" s="10"/>
      <c r="Y3651" s="31"/>
      <c r="Z3651" s="3"/>
      <c r="AA3651" s="1"/>
      <c r="AB3651" s="10"/>
      <c r="AC3651" s="3"/>
      <c r="AD3651" s="3"/>
      <c r="AE3651" s="3"/>
      <c r="AF3651" s="10"/>
      <c r="AG3651" s="1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5"/>
      <c r="W3652" s="10"/>
      <c r="X3652" s="10"/>
      <c r="Y3652" s="31"/>
      <c r="Z3652" s="3"/>
      <c r="AA3652" s="1"/>
      <c r="AB3652" s="10"/>
      <c r="AC3652" s="3"/>
      <c r="AD3652" s="3"/>
      <c r="AE3652" s="3"/>
      <c r="AF3652" s="10"/>
      <c r="AG3652" s="1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5"/>
      <c r="W3653" s="10"/>
      <c r="X3653" s="10"/>
      <c r="Y3653" s="31"/>
      <c r="Z3653" s="3"/>
      <c r="AA3653" s="1"/>
      <c r="AB3653" s="10"/>
      <c r="AC3653" s="3"/>
      <c r="AD3653" s="3"/>
      <c r="AE3653" s="3"/>
      <c r="AF3653" s="10"/>
      <c r="AG3653" s="1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5"/>
      <c r="W3654" s="10"/>
      <c r="X3654" s="10"/>
      <c r="Y3654" s="31"/>
      <c r="Z3654" s="3"/>
      <c r="AA3654" s="1"/>
      <c r="AB3654" s="10"/>
      <c r="AC3654" s="3"/>
      <c r="AD3654" s="3"/>
      <c r="AE3654" s="3"/>
      <c r="AF3654" s="10"/>
      <c r="AG3654" s="1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5"/>
      <c r="W3655" s="10"/>
      <c r="X3655" s="10"/>
      <c r="Y3655" s="31"/>
      <c r="Z3655" s="3"/>
      <c r="AA3655" s="1"/>
      <c r="AB3655" s="10"/>
      <c r="AC3655" s="3"/>
      <c r="AD3655" s="3"/>
      <c r="AE3655" s="3"/>
      <c r="AF3655" s="10"/>
      <c r="AG3655" s="1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5"/>
      <c r="W3656" s="10"/>
      <c r="X3656" s="10"/>
      <c r="Y3656" s="31"/>
      <c r="Z3656" s="3"/>
      <c r="AA3656" s="1"/>
      <c r="AB3656" s="10"/>
      <c r="AC3656" s="3"/>
      <c r="AD3656" s="3"/>
      <c r="AE3656" s="3"/>
      <c r="AF3656" s="10"/>
      <c r="AG3656" s="1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5"/>
      <c r="W3657" s="10"/>
      <c r="X3657" s="10"/>
      <c r="Y3657" s="31"/>
      <c r="Z3657" s="3"/>
      <c r="AA3657" s="1"/>
      <c r="AB3657" s="10"/>
      <c r="AC3657" s="3"/>
      <c r="AD3657" s="3"/>
      <c r="AE3657" s="3"/>
      <c r="AF3657" s="10"/>
      <c r="AG3657" s="1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5"/>
      <c r="W3658" s="10"/>
      <c r="X3658" s="10"/>
      <c r="Y3658" s="31"/>
      <c r="Z3658" s="3"/>
      <c r="AA3658" s="1"/>
      <c r="AB3658" s="10"/>
      <c r="AC3658" s="3"/>
      <c r="AD3658" s="3"/>
      <c r="AE3658" s="3"/>
      <c r="AF3658" s="10"/>
      <c r="AG3658" s="1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5"/>
      <c r="W3659" s="10"/>
      <c r="X3659" s="10"/>
      <c r="Y3659" s="31"/>
      <c r="Z3659" s="3"/>
      <c r="AA3659" s="1"/>
      <c r="AB3659" s="10"/>
      <c r="AC3659" s="3"/>
      <c r="AD3659" s="3"/>
      <c r="AE3659" s="3"/>
      <c r="AF3659" s="10"/>
      <c r="AG3659" s="1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5"/>
      <c r="W3660" s="10"/>
      <c r="X3660" s="10"/>
      <c r="Y3660" s="31"/>
      <c r="Z3660" s="3"/>
      <c r="AA3660" s="1"/>
      <c r="AB3660" s="10"/>
      <c r="AC3660" s="3"/>
      <c r="AD3660" s="3"/>
      <c r="AE3660" s="3"/>
      <c r="AF3660" s="10"/>
      <c r="AG3660" s="1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5"/>
      <c r="W3661" s="10"/>
      <c r="X3661" s="10"/>
      <c r="Y3661" s="31"/>
      <c r="Z3661" s="3"/>
      <c r="AA3661" s="1"/>
      <c r="AB3661" s="10"/>
      <c r="AC3661" s="3"/>
      <c r="AD3661" s="3"/>
      <c r="AE3661" s="3"/>
      <c r="AF3661" s="10"/>
      <c r="AG3661" s="1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5"/>
      <c r="W3662" s="10"/>
      <c r="X3662" s="10"/>
      <c r="Y3662" s="31"/>
      <c r="Z3662" s="3"/>
      <c r="AA3662" s="1"/>
      <c r="AB3662" s="10"/>
      <c r="AC3662" s="3"/>
      <c r="AD3662" s="3"/>
      <c r="AE3662" s="3"/>
      <c r="AF3662" s="10"/>
      <c r="AG3662" s="1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5"/>
      <c r="W3663" s="10"/>
      <c r="X3663" s="10"/>
      <c r="Y3663" s="31"/>
      <c r="Z3663" s="3"/>
      <c r="AA3663" s="1"/>
      <c r="AB3663" s="10"/>
      <c r="AC3663" s="3"/>
      <c r="AD3663" s="3"/>
      <c r="AE3663" s="3"/>
      <c r="AF3663" s="10"/>
      <c r="AG3663" s="1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5"/>
      <c r="W3664" s="29"/>
      <c r="X3664" s="29"/>
      <c r="Y3664" s="35"/>
      <c r="Z3664" s="22"/>
      <c r="AA3664" s="25"/>
      <c r="AB3664" s="29"/>
      <c r="AC3664" s="22"/>
      <c r="AD3664" s="22"/>
      <c r="AE3664" s="22"/>
      <c r="AF3664" s="29"/>
      <c r="AG3664" s="23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  <c r="EX3664" s="25"/>
    </row>
    <row r="3665" spans="1:154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5"/>
      <c r="W3665" s="10"/>
      <c r="X3665" s="10"/>
      <c r="Y3665" s="31"/>
      <c r="Z3665" s="3"/>
      <c r="AA3665" s="1"/>
      <c r="AB3665" s="10"/>
      <c r="AC3665" s="3"/>
      <c r="AD3665" s="3"/>
      <c r="AE3665" s="3"/>
      <c r="AF3665" s="10"/>
      <c r="AG3665" s="1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5"/>
      <c r="W3666" s="29"/>
      <c r="X3666" s="29"/>
      <c r="Y3666" s="35"/>
      <c r="Z3666" s="22"/>
      <c r="AA3666" s="25"/>
      <c r="AB3666" s="29"/>
      <c r="AC3666" s="22"/>
      <c r="AD3666" s="22"/>
      <c r="AE3666" s="22"/>
      <c r="AF3666" s="29"/>
      <c r="AG3666" s="23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  <c r="EX3666" s="25"/>
    </row>
    <row r="3667" spans="1:154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5"/>
      <c r="W3667" s="10"/>
      <c r="X3667" s="10"/>
      <c r="Y3667" s="31"/>
      <c r="Z3667" s="3"/>
      <c r="AA3667" s="1"/>
      <c r="AB3667" s="10"/>
      <c r="AC3667" s="3"/>
      <c r="AD3667" s="3"/>
      <c r="AE3667" s="3"/>
      <c r="AF3667" s="10"/>
      <c r="AG3667" s="1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5"/>
      <c r="W3668" s="10"/>
      <c r="X3668" s="10"/>
      <c r="Y3668" s="31"/>
      <c r="Z3668" s="3"/>
      <c r="AA3668" s="1"/>
      <c r="AB3668" s="10"/>
      <c r="AC3668" s="3"/>
      <c r="AD3668" s="3"/>
      <c r="AE3668" s="3"/>
      <c r="AF3668" s="10"/>
      <c r="AG3668" s="1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5"/>
      <c r="W3669" s="10"/>
      <c r="X3669" s="10"/>
      <c r="Y3669" s="31"/>
      <c r="Z3669" s="3"/>
      <c r="AA3669" s="1"/>
      <c r="AB3669" s="10"/>
      <c r="AC3669" s="3"/>
      <c r="AD3669" s="3"/>
      <c r="AE3669" s="3"/>
      <c r="AF3669" s="10"/>
      <c r="AG3669" s="1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5"/>
      <c r="W3670" s="10"/>
      <c r="X3670" s="10"/>
      <c r="Y3670" s="31"/>
      <c r="Z3670" s="3"/>
      <c r="AA3670" s="1"/>
      <c r="AB3670" s="10"/>
      <c r="AC3670" s="3"/>
      <c r="AD3670" s="3"/>
      <c r="AE3670" s="3"/>
      <c r="AF3670" s="10"/>
      <c r="AG3670" s="1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5"/>
      <c r="W3671" s="10"/>
      <c r="X3671" s="10"/>
      <c r="Y3671" s="31"/>
      <c r="Z3671" s="3"/>
      <c r="AA3671" s="1"/>
      <c r="AB3671" s="10"/>
      <c r="AC3671" s="3"/>
      <c r="AD3671" s="3"/>
      <c r="AE3671" s="3"/>
      <c r="AF3671" s="10"/>
      <c r="AG3671" s="1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5"/>
      <c r="W3672" s="10"/>
      <c r="X3672" s="10"/>
      <c r="Y3672" s="31"/>
      <c r="Z3672" s="3"/>
      <c r="AA3672" s="1"/>
      <c r="AB3672" s="10"/>
      <c r="AC3672" s="3"/>
      <c r="AD3672" s="3"/>
      <c r="AE3672" s="3"/>
      <c r="AF3672" s="10"/>
      <c r="AG3672" s="1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5"/>
      <c r="W3673" s="10"/>
      <c r="X3673" s="10"/>
      <c r="Y3673" s="31"/>
      <c r="Z3673" s="3"/>
      <c r="AA3673" s="1"/>
      <c r="AB3673" s="10"/>
      <c r="AC3673" s="3"/>
      <c r="AD3673" s="3"/>
      <c r="AE3673" s="3"/>
      <c r="AF3673" s="10"/>
      <c r="AG3673" s="1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5"/>
      <c r="W3674" s="10"/>
      <c r="X3674" s="10"/>
      <c r="Y3674" s="31"/>
      <c r="Z3674" s="3"/>
      <c r="AA3674" s="1"/>
      <c r="AB3674" s="10"/>
      <c r="AC3674" s="3"/>
      <c r="AD3674" s="3"/>
      <c r="AE3674" s="3"/>
      <c r="AF3674" s="10"/>
      <c r="AG3674" s="1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5"/>
      <c r="W3675" s="10"/>
      <c r="X3675" s="10"/>
      <c r="Y3675" s="31"/>
      <c r="Z3675" s="3"/>
      <c r="AA3675" s="1"/>
      <c r="AB3675" s="10"/>
      <c r="AC3675" s="3"/>
      <c r="AD3675" s="3"/>
      <c r="AE3675" s="3"/>
      <c r="AF3675" s="10"/>
      <c r="AG3675" s="1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5"/>
      <c r="W3676" s="10"/>
      <c r="X3676" s="10"/>
      <c r="Y3676" s="31"/>
      <c r="Z3676" s="3"/>
      <c r="AA3676" s="1"/>
      <c r="AB3676" s="10"/>
      <c r="AC3676" s="3"/>
      <c r="AD3676" s="3"/>
      <c r="AE3676" s="3"/>
      <c r="AF3676" s="10"/>
      <c r="AG3676" s="1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5"/>
      <c r="W3677" s="10"/>
      <c r="X3677" s="10"/>
      <c r="Y3677" s="31"/>
      <c r="Z3677" s="3"/>
      <c r="AA3677" s="1"/>
      <c r="AB3677" s="10"/>
      <c r="AC3677" s="3"/>
      <c r="AD3677" s="3"/>
      <c r="AE3677" s="3"/>
      <c r="AF3677" s="10"/>
      <c r="AG3677" s="1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5"/>
      <c r="W3678" s="10"/>
      <c r="X3678" s="10"/>
      <c r="Y3678" s="31"/>
      <c r="Z3678" s="3"/>
      <c r="AA3678" s="1"/>
      <c r="AB3678" s="10"/>
      <c r="AC3678" s="3"/>
      <c r="AD3678" s="3"/>
      <c r="AE3678" s="3"/>
      <c r="AF3678" s="10"/>
      <c r="AG3678" s="1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5"/>
      <c r="W3679" s="10"/>
      <c r="X3679" s="10"/>
      <c r="Y3679" s="31"/>
      <c r="Z3679" s="3"/>
      <c r="AA3679" s="1"/>
      <c r="AB3679" s="10"/>
      <c r="AC3679" s="3"/>
      <c r="AD3679" s="3"/>
      <c r="AE3679" s="3"/>
      <c r="AF3679" s="10"/>
      <c r="AG3679" s="1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5"/>
      <c r="W3680" s="10"/>
      <c r="X3680" s="10"/>
      <c r="Y3680" s="31"/>
      <c r="Z3680" s="3"/>
      <c r="AA3680" s="1"/>
      <c r="AB3680" s="10"/>
      <c r="AC3680" s="3"/>
      <c r="AD3680" s="3"/>
      <c r="AE3680" s="3"/>
      <c r="AF3680" s="10"/>
      <c r="AG3680" s="1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5"/>
      <c r="W3681" s="10"/>
      <c r="X3681" s="10"/>
      <c r="Y3681" s="31"/>
      <c r="Z3681" s="3"/>
      <c r="AA3681" s="1"/>
      <c r="AB3681" s="10"/>
      <c r="AC3681" s="3"/>
      <c r="AD3681" s="3"/>
      <c r="AE3681" s="3"/>
      <c r="AF3681" s="10"/>
      <c r="AG3681" s="1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5"/>
      <c r="W3682" s="10"/>
      <c r="X3682" s="10"/>
      <c r="Y3682" s="31"/>
      <c r="Z3682" s="3"/>
      <c r="AA3682" s="1"/>
      <c r="AB3682" s="10"/>
      <c r="AC3682" s="3"/>
      <c r="AD3682" s="3"/>
      <c r="AE3682" s="3"/>
      <c r="AF3682" s="10"/>
      <c r="AG3682" s="1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5"/>
      <c r="W3683" s="10"/>
      <c r="X3683" s="10"/>
      <c r="Y3683" s="31"/>
      <c r="Z3683" s="3"/>
      <c r="AA3683" s="1"/>
      <c r="AB3683" s="10"/>
      <c r="AC3683" s="3"/>
      <c r="AD3683" s="3"/>
      <c r="AE3683" s="3"/>
      <c r="AF3683" s="10"/>
      <c r="AG3683" s="1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5"/>
      <c r="W3684" s="10"/>
      <c r="X3684" s="10"/>
      <c r="Y3684" s="31"/>
      <c r="Z3684" s="3"/>
      <c r="AA3684" s="1"/>
      <c r="AB3684" s="10"/>
      <c r="AC3684" s="3"/>
      <c r="AD3684" s="3"/>
      <c r="AE3684" s="3"/>
      <c r="AF3684" s="10"/>
      <c r="AG3684" s="1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5"/>
      <c r="W3685" s="10"/>
      <c r="X3685" s="10"/>
      <c r="Y3685" s="31"/>
      <c r="Z3685" s="3"/>
      <c r="AA3685" s="1"/>
      <c r="AB3685" s="10"/>
      <c r="AC3685" s="3"/>
      <c r="AD3685" s="3"/>
      <c r="AE3685" s="3"/>
      <c r="AF3685" s="10"/>
      <c r="AG3685" s="1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5"/>
      <c r="W3686" s="10"/>
      <c r="X3686" s="10"/>
      <c r="Y3686" s="31"/>
      <c r="Z3686" s="3"/>
      <c r="AA3686" s="1"/>
      <c r="AB3686" s="10"/>
      <c r="AC3686" s="3"/>
      <c r="AD3686" s="3"/>
      <c r="AE3686" s="3"/>
      <c r="AF3686" s="10"/>
      <c r="AG3686" s="1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5"/>
      <c r="W3687" s="10"/>
      <c r="X3687" s="10"/>
      <c r="Y3687" s="31"/>
      <c r="Z3687" s="3"/>
      <c r="AA3687" s="1"/>
      <c r="AB3687" s="10"/>
      <c r="AC3687" s="3"/>
      <c r="AD3687" s="3"/>
      <c r="AE3687" s="3"/>
      <c r="AF3687" s="10"/>
      <c r="AG3687" s="1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5"/>
      <c r="W3688" s="10"/>
      <c r="X3688" s="10"/>
      <c r="Y3688" s="31"/>
      <c r="Z3688" s="3"/>
      <c r="AA3688" s="1"/>
      <c r="AB3688" s="10"/>
      <c r="AC3688" s="3"/>
      <c r="AD3688" s="3"/>
      <c r="AE3688" s="3"/>
      <c r="AF3688" s="10"/>
      <c r="AG3688" s="1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5"/>
      <c r="W3689" s="10"/>
      <c r="X3689" s="10"/>
      <c r="Y3689" s="31"/>
      <c r="Z3689" s="3"/>
      <c r="AA3689" s="1"/>
      <c r="AB3689" s="10"/>
      <c r="AC3689" s="3"/>
      <c r="AD3689" s="3"/>
      <c r="AE3689" s="3"/>
      <c r="AF3689" s="10"/>
      <c r="AG3689" s="1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5"/>
      <c r="W3690" s="10"/>
      <c r="X3690" s="10"/>
      <c r="Y3690" s="31"/>
      <c r="Z3690" s="3"/>
      <c r="AA3690" s="1"/>
      <c r="AB3690" s="10"/>
      <c r="AC3690" s="3"/>
      <c r="AD3690" s="3"/>
      <c r="AE3690" s="3"/>
      <c r="AF3690" s="10"/>
      <c r="AG3690" s="1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5"/>
      <c r="W3691" s="10"/>
      <c r="X3691" s="10"/>
      <c r="Y3691" s="31"/>
      <c r="Z3691" s="3"/>
      <c r="AA3691" s="1"/>
      <c r="AB3691" s="10"/>
      <c r="AC3691" s="3"/>
      <c r="AD3691" s="3"/>
      <c r="AE3691" s="3"/>
      <c r="AF3691" s="10"/>
      <c r="AG3691" s="1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5"/>
      <c r="W3692" s="10"/>
      <c r="X3692" s="10"/>
      <c r="Y3692" s="31"/>
      <c r="Z3692" s="3"/>
      <c r="AA3692" s="1"/>
      <c r="AB3692" s="10"/>
      <c r="AC3692" s="3"/>
      <c r="AD3692" s="3"/>
      <c r="AE3692" s="3"/>
      <c r="AF3692" s="10"/>
      <c r="AG3692" s="1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5"/>
      <c r="W3693" s="10"/>
      <c r="X3693" s="10"/>
      <c r="Y3693" s="31"/>
      <c r="Z3693" s="3"/>
      <c r="AA3693" s="1"/>
      <c r="AB3693" s="10"/>
      <c r="AC3693" s="3"/>
      <c r="AD3693" s="3"/>
      <c r="AE3693" s="3"/>
      <c r="AF3693" s="10"/>
      <c r="AG3693" s="1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5"/>
      <c r="W3694" s="10"/>
      <c r="X3694" s="10"/>
      <c r="Y3694" s="31"/>
      <c r="Z3694" s="3"/>
      <c r="AA3694" s="1"/>
      <c r="AB3694" s="10"/>
      <c r="AC3694" s="3"/>
      <c r="AD3694" s="3"/>
      <c r="AE3694" s="3"/>
      <c r="AF3694" s="10"/>
      <c r="AG3694" s="1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5"/>
      <c r="W3695" s="10"/>
      <c r="X3695" s="10"/>
      <c r="Y3695" s="31"/>
      <c r="Z3695" s="3"/>
      <c r="AA3695" s="1"/>
      <c r="AB3695" s="10"/>
      <c r="AC3695" s="3"/>
      <c r="AD3695" s="3"/>
      <c r="AE3695" s="3"/>
      <c r="AF3695" s="10"/>
      <c r="AG3695" s="1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5"/>
      <c r="W3696" s="10"/>
      <c r="X3696" s="10"/>
      <c r="Y3696" s="31"/>
      <c r="Z3696" s="3"/>
      <c r="AA3696" s="1"/>
      <c r="AB3696" s="10"/>
      <c r="AC3696" s="3"/>
      <c r="AD3696" s="3"/>
      <c r="AE3696" s="3"/>
      <c r="AF3696" s="10"/>
      <c r="AG3696" s="1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5"/>
      <c r="W3697" s="10"/>
      <c r="X3697" s="10"/>
      <c r="Y3697" s="31"/>
      <c r="Z3697" s="3"/>
      <c r="AA3697" s="1"/>
      <c r="AB3697" s="10"/>
      <c r="AC3697" s="3"/>
      <c r="AD3697" s="3"/>
      <c r="AE3697" s="3"/>
      <c r="AF3697" s="10"/>
      <c r="AG3697" s="1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5"/>
      <c r="W3698" s="10"/>
      <c r="X3698" s="10"/>
      <c r="Y3698" s="31"/>
      <c r="Z3698" s="3"/>
      <c r="AA3698" s="1"/>
      <c r="AB3698" s="10"/>
      <c r="AC3698" s="3"/>
      <c r="AD3698" s="3"/>
      <c r="AE3698" s="3"/>
      <c r="AF3698" s="10"/>
      <c r="AG3698" s="1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5"/>
      <c r="W3699" s="10"/>
      <c r="X3699" s="10"/>
      <c r="Y3699" s="31"/>
      <c r="Z3699" s="3"/>
      <c r="AA3699" s="1"/>
      <c r="AB3699" s="10"/>
      <c r="AC3699" s="3"/>
      <c r="AD3699" s="3"/>
      <c r="AE3699" s="3"/>
      <c r="AF3699" s="10"/>
      <c r="AG3699" s="1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5"/>
      <c r="W3700" s="10"/>
      <c r="X3700" s="10"/>
      <c r="Y3700" s="31"/>
      <c r="Z3700" s="3"/>
      <c r="AA3700" s="1"/>
      <c r="AB3700" s="10"/>
      <c r="AC3700" s="3"/>
      <c r="AD3700" s="3"/>
      <c r="AE3700" s="3"/>
      <c r="AF3700" s="10"/>
      <c r="AG3700" s="1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5"/>
      <c r="W3701" s="10"/>
      <c r="X3701" s="10"/>
      <c r="Y3701" s="31"/>
      <c r="Z3701" s="3"/>
      <c r="AA3701" s="1"/>
      <c r="AB3701" s="10"/>
      <c r="AC3701" s="3"/>
      <c r="AD3701" s="3"/>
      <c r="AE3701" s="3"/>
      <c r="AF3701" s="10"/>
      <c r="AG3701" s="1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5"/>
      <c r="W3702" s="10"/>
      <c r="X3702" s="10"/>
      <c r="Y3702" s="31"/>
      <c r="Z3702" s="3"/>
      <c r="AA3702" s="1"/>
      <c r="AB3702" s="10"/>
      <c r="AC3702" s="3"/>
      <c r="AD3702" s="3"/>
      <c r="AE3702" s="3"/>
      <c r="AF3702" s="10"/>
      <c r="AG3702" s="1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5"/>
      <c r="W3703" s="10"/>
      <c r="X3703" s="10"/>
      <c r="Y3703" s="31"/>
      <c r="Z3703" s="3"/>
      <c r="AA3703" s="1"/>
      <c r="AB3703" s="10"/>
      <c r="AC3703" s="3"/>
      <c r="AD3703" s="3"/>
      <c r="AE3703" s="3"/>
      <c r="AF3703" s="10"/>
      <c r="AG3703" s="1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5"/>
      <c r="W3704" s="10"/>
      <c r="X3704" s="10"/>
      <c r="Y3704" s="31"/>
      <c r="Z3704" s="3"/>
      <c r="AA3704" s="1"/>
      <c r="AB3704" s="10"/>
      <c r="AC3704" s="3"/>
      <c r="AD3704" s="3"/>
      <c r="AE3704" s="3"/>
      <c r="AF3704" s="10"/>
      <c r="AG3704" s="1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5"/>
      <c r="W3705" s="10"/>
      <c r="X3705" s="10"/>
      <c r="Y3705" s="31"/>
      <c r="Z3705" s="3"/>
      <c r="AA3705" s="1"/>
      <c r="AB3705" s="10"/>
      <c r="AC3705" s="3"/>
      <c r="AD3705" s="3"/>
      <c r="AE3705" s="3"/>
      <c r="AF3705" s="10"/>
      <c r="AG3705" s="1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5"/>
      <c r="W3706" s="10"/>
      <c r="X3706" s="10"/>
      <c r="Y3706" s="31"/>
      <c r="Z3706" s="3"/>
      <c r="AA3706" s="1"/>
      <c r="AB3706" s="10"/>
      <c r="AC3706" s="3"/>
      <c r="AD3706" s="3"/>
      <c r="AE3706" s="3"/>
      <c r="AF3706" s="10"/>
      <c r="AG3706" s="1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5"/>
      <c r="W3707" s="10"/>
      <c r="X3707" s="10"/>
      <c r="Y3707" s="31"/>
      <c r="Z3707" s="3"/>
      <c r="AA3707" s="1"/>
      <c r="AB3707" s="10"/>
      <c r="AC3707" s="3"/>
      <c r="AD3707" s="3"/>
      <c r="AE3707" s="3"/>
      <c r="AF3707" s="10"/>
      <c r="AG3707" s="1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5"/>
      <c r="W3708" s="10"/>
      <c r="X3708" s="10"/>
      <c r="Y3708" s="31"/>
      <c r="Z3708" s="3"/>
      <c r="AA3708" s="1"/>
      <c r="AB3708" s="10"/>
      <c r="AC3708" s="3"/>
      <c r="AD3708" s="3"/>
      <c r="AE3708" s="3"/>
      <c r="AF3708" s="10"/>
      <c r="AG3708" s="1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5"/>
      <c r="W3709" s="10"/>
      <c r="X3709" s="10"/>
      <c r="Y3709" s="31"/>
      <c r="Z3709" s="3"/>
      <c r="AA3709" s="1"/>
      <c r="AB3709" s="10"/>
      <c r="AC3709" s="3"/>
      <c r="AD3709" s="3"/>
      <c r="AE3709" s="3"/>
      <c r="AF3709" s="10"/>
      <c r="AG3709" s="1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5"/>
      <c r="W3710" s="10"/>
      <c r="X3710" s="10"/>
      <c r="Y3710" s="31"/>
      <c r="Z3710" s="3"/>
      <c r="AA3710" s="1"/>
      <c r="AB3710" s="10"/>
      <c r="AC3710" s="3"/>
      <c r="AD3710" s="3"/>
      <c r="AE3710" s="3"/>
      <c r="AF3710" s="10"/>
      <c r="AG3710" s="1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5"/>
      <c r="W3711" s="10"/>
      <c r="X3711" s="10"/>
      <c r="Y3711" s="31"/>
      <c r="Z3711" s="3"/>
      <c r="AA3711" s="1"/>
      <c r="AB3711" s="10"/>
      <c r="AC3711" s="3"/>
      <c r="AD3711" s="3"/>
      <c r="AE3711" s="3"/>
      <c r="AF3711" s="10"/>
      <c r="AG3711" s="1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5"/>
      <c r="W3712" s="10"/>
      <c r="X3712" s="10"/>
      <c r="Y3712" s="31"/>
      <c r="Z3712" s="3"/>
      <c r="AA3712" s="1"/>
      <c r="AB3712" s="10"/>
      <c r="AC3712" s="3"/>
      <c r="AD3712" s="3"/>
      <c r="AE3712" s="3"/>
      <c r="AF3712" s="10"/>
      <c r="AG3712" s="1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5"/>
      <c r="W3713" s="10"/>
      <c r="X3713" s="10"/>
      <c r="Y3713" s="31"/>
      <c r="Z3713" s="3"/>
      <c r="AA3713" s="1"/>
      <c r="AB3713" s="10"/>
      <c r="AC3713" s="3"/>
      <c r="AD3713" s="3"/>
      <c r="AE3713" s="3"/>
      <c r="AF3713" s="10"/>
      <c r="AG3713" s="1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5"/>
      <c r="W3714" s="10"/>
      <c r="X3714" s="10"/>
      <c r="Y3714" s="31"/>
      <c r="Z3714" s="3"/>
      <c r="AA3714" s="1"/>
      <c r="AB3714" s="10"/>
      <c r="AC3714" s="3"/>
      <c r="AD3714" s="3"/>
      <c r="AE3714" s="3"/>
      <c r="AF3714" s="10"/>
      <c r="AG3714" s="1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5"/>
      <c r="W3715" s="10"/>
      <c r="X3715" s="10"/>
      <c r="Y3715" s="31"/>
      <c r="Z3715" s="3"/>
      <c r="AA3715" s="1"/>
      <c r="AB3715" s="10"/>
      <c r="AC3715" s="3"/>
      <c r="AD3715" s="3"/>
      <c r="AE3715" s="3"/>
      <c r="AF3715" s="10"/>
      <c r="AG3715" s="1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5"/>
      <c r="W3716" s="10"/>
      <c r="X3716" s="10"/>
      <c r="Y3716" s="31"/>
      <c r="Z3716" s="3"/>
      <c r="AA3716" s="1"/>
      <c r="AB3716" s="10"/>
      <c r="AC3716" s="3"/>
      <c r="AD3716" s="3"/>
      <c r="AE3716" s="3"/>
      <c r="AF3716" s="10"/>
      <c r="AG3716" s="1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5"/>
      <c r="W3717" s="10"/>
      <c r="X3717" s="10"/>
      <c r="Y3717" s="31"/>
      <c r="Z3717" s="3"/>
      <c r="AA3717" s="1"/>
      <c r="AB3717" s="10"/>
      <c r="AC3717" s="3"/>
      <c r="AD3717" s="3"/>
      <c r="AE3717" s="3"/>
      <c r="AF3717" s="10"/>
      <c r="AG3717" s="1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5"/>
      <c r="W3718" s="10"/>
      <c r="X3718" s="10"/>
      <c r="Y3718" s="31"/>
      <c r="Z3718" s="3"/>
      <c r="AA3718" s="1"/>
      <c r="AB3718" s="10"/>
      <c r="AC3718" s="3"/>
      <c r="AD3718" s="3"/>
      <c r="AE3718" s="3"/>
      <c r="AF3718" s="10"/>
      <c r="AG3718" s="1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5"/>
      <c r="W3719" s="10"/>
      <c r="X3719" s="10"/>
      <c r="Y3719" s="31"/>
      <c r="Z3719" s="3"/>
      <c r="AA3719" s="1"/>
      <c r="AB3719" s="10"/>
      <c r="AC3719" s="3"/>
      <c r="AD3719" s="3"/>
      <c r="AE3719" s="3"/>
      <c r="AF3719" s="10"/>
      <c r="AG3719" s="1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5"/>
      <c r="W3720" s="10"/>
      <c r="X3720" s="10"/>
      <c r="Y3720" s="31"/>
      <c r="Z3720" s="3"/>
      <c r="AA3720" s="1"/>
      <c r="AB3720" s="10"/>
      <c r="AC3720" s="3"/>
      <c r="AD3720" s="3"/>
      <c r="AE3720" s="3"/>
      <c r="AF3720" s="10"/>
      <c r="AG3720" s="1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5"/>
      <c r="W3721" s="10"/>
      <c r="X3721" s="10"/>
      <c r="Y3721" s="31"/>
      <c r="Z3721" s="3"/>
      <c r="AA3721" s="1"/>
      <c r="AB3721" s="10"/>
      <c r="AC3721" s="3"/>
      <c r="AD3721" s="3"/>
      <c r="AE3721" s="3"/>
      <c r="AF3721" s="10"/>
      <c r="AG3721" s="1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5"/>
      <c r="W3722" s="10"/>
      <c r="X3722" s="10"/>
      <c r="Y3722" s="31"/>
      <c r="Z3722" s="3"/>
      <c r="AA3722" s="1"/>
      <c r="AB3722" s="10"/>
      <c r="AC3722" s="3"/>
      <c r="AD3722" s="3"/>
      <c r="AE3722" s="3"/>
      <c r="AF3722" s="10"/>
      <c r="AG3722" s="1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5"/>
      <c r="W3723" s="10"/>
      <c r="X3723" s="10"/>
      <c r="Y3723" s="31"/>
      <c r="Z3723" s="3"/>
      <c r="AA3723" s="1"/>
      <c r="AB3723" s="10"/>
      <c r="AC3723" s="3"/>
      <c r="AD3723" s="3"/>
      <c r="AE3723" s="3"/>
      <c r="AF3723" s="10"/>
      <c r="AG3723" s="1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5"/>
      <c r="W3724" s="10"/>
      <c r="X3724" s="10"/>
      <c r="Y3724" s="31"/>
      <c r="Z3724" s="3"/>
      <c r="AA3724" s="1"/>
      <c r="AB3724" s="10"/>
      <c r="AC3724" s="3"/>
      <c r="AD3724" s="3"/>
      <c r="AE3724" s="3"/>
      <c r="AF3724" s="10"/>
      <c r="AG3724" s="1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5"/>
      <c r="W3725" s="10"/>
      <c r="X3725" s="10"/>
      <c r="Y3725" s="31"/>
      <c r="Z3725" s="3"/>
      <c r="AA3725" s="1"/>
      <c r="AB3725" s="10"/>
      <c r="AC3725" s="3"/>
      <c r="AD3725" s="3"/>
      <c r="AE3725" s="3"/>
      <c r="AF3725" s="10"/>
      <c r="AG3725" s="1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5"/>
      <c r="W3726" s="10"/>
      <c r="X3726" s="10"/>
      <c r="Y3726" s="31"/>
      <c r="Z3726" s="3"/>
      <c r="AA3726" s="1"/>
      <c r="AB3726" s="10"/>
      <c r="AC3726" s="3"/>
      <c r="AD3726" s="3"/>
      <c r="AE3726" s="3"/>
      <c r="AF3726" s="10"/>
      <c r="AG3726" s="1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5"/>
      <c r="W3727" s="10"/>
      <c r="X3727" s="10"/>
      <c r="Y3727" s="31"/>
      <c r="Z3727" s="3"/>
      <c r="AA3727" s="1"/>
      <c r="AB3727" s="10"/>
      <c r="AC3727" s="3"/>
      <c r="AD3727" s="3"/>
      <c r="AE3727" s="3"/>
      <c r="AF3727" s="10"/>
      <c r="AG3727" s="1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5"/>
      <c r="W3728" s="10"/>
      <c r="X3728" s="10"/>
      <c r="Y3728" s="31"/>
      <c r="Z3728" s="3"/>
      <c r="AA3728" s="1"/>
      <c r="AB3728" s="10"/>
      <c r="AC3728" s="3"/>
      <c r="AD3728" s="3"/>
      <c r="AE3728" s="3"/>
      <c r="AF3728" s="10"/>
      <c r="AG3728" s="1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5"/>
      <c r="W3729" s="10"/>
      <c r="X3729" s="10"/>
      <c r="Y3729" s="31"/>
      <c r="Z3729" s="3"/>
      <c r="AA3729" s="1"/>
      <c r="AB3729" s="10"/>
      <c r="AC3729" s="3"/>
      <c r="AD3729" s="3"/>
      <c r="AE3729" s="3"/>
      <c r="AF3729" s="10"/>
      <c r="AG3729" s="1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5"/>
      <c r="W3730" s="10"/>
      <c r="X3730" s="10"/>
      <c r="Y3730" s="31"/>
      <c r="Z3730" s="3"/>
      <c r="AA3730" s="1"/>
      <c r="AB3730" s="10"/>
      <c r="AC3730" s="3"/>
      <c r="AD3730" s="3"/>
      <c r="AE3730" s="3"/>
      <c r="AF3730" s="10"/>
      <c r="AG3730" s="1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5"/>
      <c r="W3731" s="10"/>
      <c r="X3731" s="10"/>
      <c r="Y3731" s="31"/>
      <c r="Z3731" s="3"/>
      <c r="AA3731" s="1"/>
      <c r="AB3731" s="10"/>
      <c r="AC3731" s="3"/>
      <c r="AD3731" s="3"/>
      <c r="AE3731" s="3"/>
      <c r="AF3731" s="10"/>
      <c r="AG3731" s="1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5"/>
      <c r="W3732" s="10"/>
      <c r="X3732" s="10"/>
      <c r="Y3732" s="31"/>
      <c r="Z3732" s="3"/>
      <c r="AA3732" s="1"/>
      <c r="AB3732" s="10"/>
      <c r="AC3732" s="3"/>
      <c r="AD3732" s="3"/>
      <c r="AE3732" s="3"/>
      <c r="AF3732" s="10"/>
      <c r="AG3732" s="1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5"/>
      <c r="W3733" s="10"/>
      <c r="X3733" s="10"/>
      <c r="Y3733" s="31"/>
      <c r="Z3733" s="3"/>
      <c r="AA3733" s="1"/>
      <c r="AB3733" s="10"/>
      <c r="AC3733" s="3"/>
      <c r="AD3733" s="3"/>
      <c r="AE3733" s="3"/>
      <c r="AF3733" s="10"/>
      <c r="AG3733" s="1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5"/>
      <c r="W3734" s="10"/>
      <c r="X3734" s="10"/>
      <c r="Y3734" s="31"/>
      <c r="Z3734" s="3"/>
      <c r="AA3734" s="1"/>
      <c r="AB3734" s="10"/>
      <c r="AC3734" s="3"/>
      <c r="AD3734" s="3"/>
      <c r="AE3734" s="3"/>
      <c r="AF3734" s="10"/>
      <c r="AG3734" s="1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5"/>
      <c r="W3735" s="10"/>
      <c r="X3735" s="10"/>
      <c r="Y3735" s="31"/>
      <c r="Z3735" s="3"/>
      <c r="AA3735" s="1"/>
      <c r="AB3735" s="10"/>
      <c r="AC3735" s="3"/>
      <c r="AD3735" s="3"/>
      <c r="AE3735" s="3"/>
      <c r="AF3735" s="10"/>
      <c r="AG3735" s="1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5"/>
      <c r="W3736" s="10"/>
      <c r="X3736" s="10"/>
      <c r="Y3736" s="31"/>
      <c r="Z3736" s="3"/>
      <c r="AA3736" s="1"/>
      <c r="AB3736" s="10"/>
      <c r="AC3736" s="3"/>
      <c r="AD3736" s="3"/>
      <c r="AE3736" s="3"/>
      <c r="AF3736" s="10"/>
      <c r="AG3736" s="1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5"/>
      <c r="W3737" s="10"/>
      <c r="X3737" s="10"/>
      <c r="Y3737" s="31"/>
      <c r="Z3737" s="3"/>
      <c r="AA3737" s="1"/>
      <c r="AB3737" s="10"/>
      <c r="AC3737" s="3"/>
      <c r="AD3737" s="3"/>
      <c r="AE3737" s="3"/>
      <c r="AF3737" s="10"/>
      <c r="AG3737" s="1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5"/>
      <c r="W3738" s="10"/>
      <c r="X3738" s="10"/>
      <c r="Y3738" s="31"/>
      <c r="Z3738" s="3"/>
      <c r="AA3738" s="1"/>
      <c r="AB3738" s="10"/>
      <c r="AC3738" s="3"/>
      <c r="AD3738" s="3"/>
      <c r="AE3738" s="3"/>
      <c r="AF3738" s="10"/>
      <c r="AG3738" s="1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5"/>
      <c r="W3739" s="10"/>
      <c r="X3739" s="10"/>
      <c r="Y3739" s="31"/>
      <c r="Z3739" s="3"/>
      <c r="AA3739" s="1"/>
      <c r="AB3739" s="10"/>
      <c r="AC3739" s="3"/>
      <c r="AD3739" s="3"/>
      <c r="AE3739" s="3"/>
      <c r="AF3739" s="10"/>
      <c r="AG3739" s="1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5"/>
      <c r="W3740" s="10"/>
      <c r="X3740" s="10"/>
      <c r="Y3740" s="31"/>
      <c r="Z3740" s="3"/>
      <c r="AA3740" s="1"/>
      <c r="AB3740" s="10"/>
      <c r="AC3740" s="3"/>
      <c r="AD3740" s="3"/>
      <c r="AE3740" s="3"/>
      <c r="AF3740" s="10"/>
      <c r="AG3740" s="1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5"/>
      <c r="W3741" s="10"/>
      <c r="X3741" s="10"/>
      <c r="Y3741" s="31"/>
      <c r="Z3741" s="3"/>
      <c r="AA3741" s="1"/>
      <c r="AB3741" s="10"/>
      <c r="AC3741" s="3"/>
      <c r="AD3741" s="3"/>
      <c r="AE3741" s="3"/>
      <c r="AF3741" s="10"/>
      <c r="AG3741" s="1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5"/>
      <c r="W3742" s="10"/>
      <c r="X3742" s="10"/>
      <c r="Y3742" s="31"/>
      <c r="Z3742" s="3"/>
      <c r="AA3742" s="1"/>
      <c r="AB3742" s="10"/>
      <c r="AC3742" s="3"/>
      <c r="AD3742" s="3"/>
      <c r="AE3742" s="3"/>
      <c r="AF3742" s="10"/>
      <c r="AG3742" s="1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5"/>
      <c r="W3743" s="10"/>
      <c r="X3743" s="10"/>
      <c r="Y3743" s="31"/>
      <c r="Z3743" s="3"/>
      <c r="AA3743" s="1"/>
      <c r="AB3743" s="10"/>
      <c r="AC3743" s="3"/>
      <c r="AD3743" s="3"/>
      <c r="AE3743" s="3"/>
      <c r="AF3743" s="10"/>
      <c r="AG3743" s="1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5"/>
      <c r="W3744" s="10"/>
      <c r="X3744" s="10"/>
      <c r="Y3744" s="31"/>
      <c r="Z3744" s="3"/>
      <c r="AA3744" s="1"/>
      <c r="AB3744" s="10"/>
      <c r="AC3744" s="3"/>
      <c r="AD3744" s="3"/>
      <c r="AE3744" s="3"/>
      <c r="AF3744" s="10"/>
      <c r="AG3744" s="1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5"/>
      <c r="W3745" s="10"/>
      <c r="X3745" s="10"/>
      <c r="Y3745" s="31"/>
      <c r="Z3745" s="3"/>
      <c r="AA3745" s="1"/>
      <c r="AB3745" s="10"/>
      <c r="AC3745" s="3"/>
      <c r="AD3745" s="3"/>
      <c r="AE3745" s="3"/>
      <c r="AF3745" s="10"/>
      <c r="AG3745" s="1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5"/>
      <c r="W3746" s="10"/>
      <c r="X3746" s="10"/>
      <c r="Y3746" s="31"/>
      <c r="Z3746" s="3"/>
      <c r="AA3746" s="1"/>
      <c r="AB3746" s="10"/>
      <c r="AC3746" s="3"/>
      <c r="AD3746" s="3"/>
      <c r="AE3746" s="3"/>
      <c r="AF3746" s="10"/>
      <c r="AG3746" s="1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5"/>
      <c r="W3747" s="10"/>
      <c r="X3747" s="10"/>
      <c r="Y3747" s="31"/>
      <c r="Z3747" s="3"/>
      <c r="AA3747" s="1"/>
      <c r="AB3747" s="10"/>
      <c r="AC3747" s="3"/>
      <c r="AD3747" s="3"/>
      <c r="AE3747" s="3"/>
      <c r="AF3747" s="10"/>
      <c r="AG3747" s="1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5"/>
      <c r="W3748" s="10"/>
      <c r="X3748" s="10"/>
      <c r="Y3748" s="31"/>
      <c r="Z3748" s="3"/>
      <c r="AA3748" s="1"/>
      <c r="AB3748" s="10"/>
      <c r="AC3748" s="3"/>
      <c r="AD3748" s="3"/>
      <c r="AE3748" s="3"/>
      <c r="AF3748" s="10"/>
      <c r="AG3748" s="1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5"/>
      <c r="W3749" s="10"/>
      <c r="X3749" s="10"/>
      <c r="Y3749" s="31"/>
      <c r="Z3749" s="3"/>
      <c r="AA3749" s="1"/>
      <c r="AB3749" s="10"/>
      <c r="AC3749" s="3"/>
      <c r="AD3749" s="3"/>
      <c r="AE3749" s="3"/>
      <c r="AF3749" s="10"/>
      <c r="AG3749" s="1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5"/>
      <c r="W3750" s="10"/>
      <c r="X3750" s="10"/>
      <c r="Y3750" s="31"/>
      <c r="Z3750" s="3"/>
      <c r="AA3750" s="1"/>
      <c r="AB3750" s="10"/>
      <c r="AC3750" s="3"/>
      <c r="AD3750" s="3"/>
      <c r="AE3750" s="3"/>
      <c r="AF3750" s="10"/>
      <c r="AG3750" s="1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5"/>
      <c r="W3751" s="10"/>
      <c r="X3751" s="10"/>
      <c r="Y3751" s="31"/>
      <c r="Z3751" s="3"/>
      <c r="AA3751" s="1"/>
      <c r="AB3751" s="10"/>
      <c r="AC3751" s="3"/>
      <c r="AD3751" s="3"/>
      <c r="AE3751" s="3"/>
      <c r="AF3751" s="10"/>
      <c r="AG3751" s="1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5"/>
      <c r="W3752" s="10"/>
      <c r="X3752" s="10"/>
      <c r="Y3752" s="31"/>
      <c r="Z3752" s="3"/>
      <c r="AA3752" s="1"/>
      <c r="AB3752" s="10"/>
      <c r="AC3752" s="3"/>
      <c r="AD3752" s="3"/>
      <c r="AE3752" s="3"/>
      <c r="AF3752" s="10"/>
      <c r="AG3752" s="1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5"/>
      <c r="W3753" s="10"/>
      <c r="X3753" s="10"/>
      <c r="Y3753" s="31"/>
      <c r="Z3753" s="3"/>
      <c r="AA3753" s="1"/>
      <c r="AB3753" s="10"/>
      <c r="AC3753" s="3"/>
      <c r="AD3753" s="3"/>
      <c r="AE3753" s="3"/>
      <c r="AF3753" s="10"/>
      <c r="AG3753" s="1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5"/>
      <c r="W3754" s="10"/>
      <c r="X3754" s="10"/>
      <c r="Y3754" s="31"/>
      <c r="Z3754" s="3"/>
      <c r="AA3754" s="1"/>
      <c r="AB3754" s="10"/>
      <c r="AC3754" s="3"/>
      <c r="AD3754" s="3"/>
      <c r="AE3754" s="3"/>
      <c r="AF3754" s="10"/>
      <c r="AG3754" s="1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5"/>
      <c r="W3755" s="10"/>
      <c r="X3755" s="10"/>
      <c r="Y3755" s="31"/>
      <c r="Z3755" s="3"/>
      <c r="AA3755" s="1"/>
      <c r="AB3755" s="10"/>
      <c r="AC3755" s="3"/>
      <c r="AD3755" s="3"/>
      <c r="AE3755" s="3"/>
      <c r="AF3755" s="10"/>
      <c r="AG3755" s="1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5"/>
      <c r="W3756" s="10"/>
      <c r="X3756" s="10"/>
      <c r="Y3756" s="31"/>
      <c r="Z3756" s="3"/>
      <c r="AA3756" s="1"/>
      <c r="AB3756" s="10"/>
      <c r="AC3756" s="3"/>
      <c r="AD3756" s="3"/>
      <c r="AE3756" s="3"/>
      <c r="AF3756" s="10"/>
      <c r="AG3756" s="1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5"/>
      <c r="W3757" s="10"/>
      <c r="X3757" s="10"/>
      <c r="Y3757" s="31"/>
      <c r="Z3757" s="3"/>
      <c r="AA3757" s="1"/>
      <c r="AB3757" s="10"/>
      <c r="AC3757" s="3"/>
      <c r="AD3757" s="3"/>
      <c r="AE3757" s="3"/>
      <c r="AF3757" s="10"/>
      <c r="AG3757" s="1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5"/>
      <c r="W3758" s="10"/>
      <c r="X3758" s="10"/>
      <c r="Y3758" s="31"/>
      <c r="Z3758" s="3"/>
      <c r="AA3758" s="1"/>
      <c r="AB3758" s="10"/>
      <c r="AC3758" s="3"/>
      <c r="AD3758" s="3"/>
      <c r="AE3758" s="3"/>
      <c r="AF3758" s="10"/>
      <c r="AG3758" s="1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5"/>
      <c r="W3759" s="10"/>
      <c r="X3759" s="10"/>
      <c r="Y3759" s="31"/>
      <c r="Z3759" s="3"/>
      <c r="AA3759" s="1"/>
      <c r="AB3759" s="10"/>
      <c r="AC3759" s="3"/>
      <c r="AD3759" s="3"/>
      <c r="AE3759" s="3"/>
      <c r="AF3759" s="10"/>
      <c r="AG3759" s="1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5"/>
      <c r="W3760" s="10"/>
      <c r="X3760" s="10"/>
      <c r="Y3760" s="31"/>
      <c r="Z3760" s="3"/>
      <c r="AA3760" s="1"/>
      <c r="AB3760" s="10"/>
      <c r="AC3760" s="3"/>
      <c r="AD3760" s="3"/>
      <c r="AE3760" s="3"/>
      <c r="AF3760" s="10"/>
      <c r="AG3760" s="1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5"/>
      <c r="W3761" s="10"/>
      <c r="X3761" s="10"/>
      <c r="Y3761" s="31"/>
      <c r="Z3761" s="3"/>
      <c r="AA3761" s="1"/>
      <c r="AB3761" s="10"/>
      <c r="AC3761" s="3"/>
      <c r="AD3761" s="3"/>
      <c r="AE3761" s="3"/>
      <c r="AF3761" s="10"/>
      <c r="AG3761" s="1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5"/>
      <c r="W3762" s="10"/>
      <c r="X3762" s="10"/>
      <c r="Y3762" s="31"/>
      <c r="Z3762" s="3"/>
      <c r="AA3762" s="1"/>
      <c r="AB3762" s="10"/>
      <c r="AC3762" s="3"/>
      <c r="AD3762" s="3"/>
      <c r="AE3762" s="3"/>
      <c r="AF3762" s="10"/>
      <c r="AG3762" s="1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5"/>
      <c r="W3763" s="10"/>
      <c r="X3763" s="10"/>
      <c r="Y3763" s="31"/>
      <c r="Z3763" s="3"/>
      <c r="AA3763" s="1"/>
      <c r="AB3763" s="10"/>
      <c r="AC3763" s="3"/>
      <c r="AD3763" s="3"/>
      <c r="AE3763" s="3"/>
      <c r="AF3763" s="10"/>
      <c r="AG3763" s="1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5"/>
      <c r="W3764" s="10"/>
      <c r="X3764" s="10"/>
      <c r="Y3764" s="31"/>
      <c r="Z3764" s="3"/>
      <c r="AA3764" s="1"/>
      <c r="AB3764" s="10"/>
      <c r="AC3764" s="3"/>
      <c r="AD3764" s="3"/>
      <c r="AE3764" s="3"/>
      <c r="AF3764" s="10"/>
      <c r="AG3764" s="1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5"/>
      <c r="W3765" s="10"/>
      <c r="X3765" s="10"/>
      <c r="Y3765" s="31"/>
      <c r="Z3765" s="3"/>
      <c r="AA3765" s="1"/>
      <c r="AB3765" s="10"/>
      <c r="AC3765" s="3"/>
      <c r="AD3765" s="3"/>
      <c r="AE3765" s="3"/>
      <c r="AF3765" s="10"/>
      <c r="AG3765" s="1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5"/>
      <c r="W3766" s="10"/>
      <c r="X3766" s="10"/>
      <c r="Y3766" s="31"/>
      <c r="Z3766" s="3"/>
      <c r="AA3766" s="1"/>
      <c r="AB3766" s="10"/>
      <c r="AC3766" s="3"/>
      <c r="AD3766" s="3"/>
      <c r="AE3766" s="3"/>
      <c r="AF3766" s="10"/>
      <c r="AG3766" s="1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5"/>
      <c r="W3767" s="10"/>
      <c r="X3767" s="10"/>
      <c r="Y3767" s="31"/>
      <c r="Z3767" s="3"/>
      <c r="AA3767" s="1"/>
      <c r="AB3767" s="10"/>
      <c r="AC3767" s="3"/>
      <c r="AD3767" s="3"/>
      <c r="AE3767" s="3"/>
      <c r="AF3767" s="10"/>
      <c r="AG3767" s="1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5"/>
      <c r="W3768" s="10"/>
      <c r="X3768" s="10"/>
      <c r="Y3768" s="31"/>
      <c r="Z3768" s="3"/>
      <c r="AA3768" s="1"/>
      <c r="AB3768" s="10"/>
      <c r="AC3768" s="3"/>
      <c r="AD3768" s="3"/>
      <c r="AE3768" s="3"/>
      <c r="AF3768" s="10"/>
      <c r="AG3768" s="1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5"/>
      <c r="W3769" s="10"/>
      <c r="X3769" s="10"/>
      <c r="Y3769" s="31"/>
      <c r="Z3769" s="3"/>
      <c r="AA3769" s="1"/>
      <c r="AB3769" s="10"/>
      <c r="AC3769" s="3"/>
      <c r="AD3769" s="3"/>
      <c r="AE3769" s="3"/>
      <c r="AF3769" s="10"/>
      <c r="AG3769" s="1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5"/>
      <c r="W3770" s="10"/>
      <c r="X3770" s="10"/>
      <c r="Y3770" s="31"/>
      <c r="Z3770" s="3"/>
      <c r="AA3770" s="1"/>
      <c r="AB3770" s="10"/>
      <c r="AC3770" s="3"/>
      <c r="AD3770" s="3"/>
      <c r="AE3770" s="3"/>
      <c r="AF3770" s="10"/>
      <c r="AG3770" s="1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5"/>
      <c r="W3771" s="10"/>
      <c r="X3771" s="10"/>
      <c r="Y3771" s="31"/>
      <c r="Z3771" s="3"/>
      <c r="AA3771" s="1"/>
      <c r="AB3771" s="10"/>
      <c r="AC3771" s="3"/>
      <c r="AD3771" s="3"/>
      <c r="AE3771" s="3"/>
      <c r="AF3771" s="10"/>
      <c r="AG3771" s="1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5"/>
      <c r="W3772" s="10"/>
      <c r="X3772" s="10"/>
      <c r="Y3772" s="31"/>
      <c r="Z3772" s="3"/>
      <c r="AA3772" s="1"/>
      <c r="AB3772" s="10"/>
      <c r="AC3772" s="3"/>
      <c r="AD3772" s="3"/>
      <c r="AE3772" s="3"/>
      <c r="AF3772" s="10"/>
      <c r="AG3772" s="1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5"/>
      <c r="W3773" s="10"/>
      <c r="X3773" s="10"/>
      <c r="Y3773" s="31"/>
      <c r="Z3773" s="3"/>
      <c r="AA3773" s="1"/>
      <c r="AB3773" s="10"/>
      <c r="AC3773" s="3"/>
      <c r="AD3773" s="3"/>
      <c r="AE3773" s="3"/>
      <c r="AF3773" s="10"/>
      <c r="AG3773" s="1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5"/>
      <c r="W3774" s="10"/>
      <c r="X3774" s="10"/>
      <c r="Y3774" s="31"/>
      <c r="Z3774" s="3"/>
      <c r="AA3774" s="1"/>
      <c r="AB3774" s="10"/>
      <c r="AC3774" s="3"/>
      <c r="AD3774" s="3"/>
      <c r="AE3774" s="3"/>
      <c r="AF3774" s="10"/>
      <c r="AG3774" s="1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5"/>
      <c r="W3775" s="10"/>
      <c r="X3775" s="10"/>
      <c r="Y3775" s="31"/>
      <c r="Z3775" s="3"/>
      <c r="AA3775" s="1"/>
      <c r="AB3775" s="10"/>
      <c r="AC3775" s="3"/>
      <c r="AD3775" s="3"/>
      <c r="AE3775" s="3"/>
      <c r="AF3775" s="10"/>
      <c r="AG3775" s="1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5"/>
      <c r="W3776" s="10"/>
      <c r="X3776" s="10"/>
      <c r="Y3776" s="31"/>
      <c r="Z3776" s="3"/>
      <c r="AA3776" s="1"/>
      <c r="AB3776" s="10"/>
      <c r="AC3776" s="3"/>
      <c r="AD3776" s="3"/>
      <c r="AE3776" s="3"/>
      <c r="AF3776" s="10"/>
      <c r="AG3776" s="1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5"/>
      <c r="W3777" s="10"/>
      <c r="X3777" s="10"/>
      <c r="Y3777" s="31"/>
      <c r="Z3777" s="3"/>
      <c r="AA3777" s="1"/>
      <c r="AB3777" s="10"/>
      <c r="AC3777" s="3"/>
      <c r="AD3777" s="3"/>
      <c r="AE3777" s="3"/>
      <c r="AF3777" s="10"/>
      <c r="AG3777" s="1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5"/>
      <c r="W3778" s="10"/>
      <c r="X3778" s="10"/>
      <c r="Y3778" s="31"/>
      <c r="Z3778" s="3"/>
      <c r="AA3778" s="1"/>
      <c r="AB3778" s="10"/>
      <c r="AC3778" s="3"/>
      <c r="AD3778" s="3"/>
      <c r="AE3778" s="3"/>
      <c r="AF3778" s="10"/>
      <c r="AG3778" s="1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5"/>
      <c r="W3779" s="10"/>
      <c r="X3779" s="10"/>
      <c r="Y3779" s="31"/>
      <c r="Z3779" s="3"/>
      <c r="AA3779" s="1"/>
      <c r="AB3779" s="10"/>
      <c r="AC3779" s="3"/>
      <c r="AD3779" s="3"/>
      <c r="AE3779" s="3"/>
      <c r="AF3779" s="10"/>
      <c r="AG3779" s="1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5"/>
      <c r="W3780" s="10"/>
      <c r="X3780" s="10"/>
      <c r="Y3780" s="31"/>
      <c r="Z3780" s="3"/>
      <c r="AA3780" s="1"/>
      <c r="AB3780" s="10"/>
      <c r="AC3780" s="3"/>
      <c r="AD3780" s="3"/>
      <c r="AE3780" s="3"/>
      <c r="AF3780" s="10"/>
      <c r="AG3780" s="1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5"/>
      <c r="W3781" s="10"/>
      <c r="X3781" s="10"/>
      <c r="Y3781" s="31"/>
      <c r="Z3781" s="3"/>
      <c r="AA3781" s="1"/>
      <c r="AB3781" s="10"/>
      <c r="AC3781" s="3"/>
      <c r="AD3781" s="3"/>
      <c r="AE3781" s="3"/>
      <c r="AF3781" s="10"/>
      <c r="AG3781" s="1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5"/>
      <c r="W3782" s="10"/>
      <c r="X3782" s="10"/>
      <c r="Y3782" s="31"/>
      <c r="Z3782" s="3"/>
      <c r="AA3782" s="1"/>
      <c r="AB3782" s="10"/>
      <c r="AC3782" s="3"/>
      <c r="AD3782" s="3"/>
      <c r="AE3782" s="3"/>
      <c r="AF3782" s="10"/>
      <c r="AG3782" s="1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5"/>
      <c r="W3783" s="10"/>
      <c r="X3783" s="10"/>
      <c r="Y3783" s="31"/>
      <c r="Z3783" s="3"/>
      <c r="AA3783" s="1"/>
      <c r="AB3783" s="10"/>
      <c r="AC3783" s="3"/>
      <c r="AD3783" s="3"/>
      <c r="AE3783" s="3"/>
      <c r="AF3783" s="10"/>
      <c r="AG3783" s="1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5"/>
      <c r="W3784" s="10"/>
      <c r="X3784" s="10"/>
      <c r="Y3784" s="31"/>
      <c r="Z3784" s="3"/>
      <c r="AA3784" s="1"/>
      <c r="AB3784" s="10"/>
      <c r="AC3784" s="3"/>
      <c r="AD3784" s="3"/>
      <c r="AE3784" s="3"/>
      <c r="AF3784" s="10"/>
      <c r="AG3784" s="1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5"/>
      <c r="W3785" s="10"/>
      <c r="X3785" s="10"/>
      <c r="Y3785" s="31"/>
      <c r="Z3785" s="3"/>
      <c r="AA3785" s="1"/>
      <c r="AB3785" s="10"/>
      <c r="AC3785" s="3"/>
      <c r="AD3785" s="3"/>
      <c r="AE3785" s="3"/>
      <c r="AF3785" s="10"/>
      <c r="AG3785" s="1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5"/>
      <c r="W3786" s="10"/>
      <c r="X3786" s="10"/>
      <c r="Y3786" s="31"/>
      <c r="Z3786" s="3"/>
      <c r="AA3786" s="1"/>
      <c r="AB3786" s="10"/>
      <c r="AC3786" s="3"/>
      <c r="AD3786" s="3"/>
      <c r="AE3786" s="3"/>
      <c r="AF3786" s="10"/>
      <c r="AG3786" s="1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5"/>
      <c r="W3787" s="10"/>
      <c r="X3787" s="10"/>
      <c r="Y3787" s="31"/>
      <c r="Z3787" s="3"/>
      <c r="AA3787" s="1"/>
      <c r="AB3787" s="10"/>
      <c r="AC3787" s="3"/>
      <c r="AD3787" s="3"/>
      <c r="AE3787" s="3"/>
      <c r="AF3787" s="10"/>
      <c r="AG3787" s="1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5"/>
      <c r="W3788" s="10"/>
      <c r="X3788" s="10"/>
      <c r="Y3788" s="31"/>
      <c r="Z3788" s="3"/>
      <c r="AA3788" s="1"/>
      <c r="AB3788" s="10"/>
      <c r="AC3788" s="3"/>
      <c r="AD3788" s="3"/>
      <c r="AE3788" s="3"/>
      <c r="AF3788" s="10"/>
      <c r="AG3788" s="1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5"/>
      <c r="W3789" s="10"/>
      <c r="X3789" s="10"/>
      <c r="Y3789" s="31"/>
      <c r="Z3789" s="3"/>
      <c r="AA3789" s="1"/>
      <c r="AB3789" s="10"/>
      <c r="AC3789" s="3"/>
      <c r="AD3789" s="3"/>
      <c r="AE3789" s="3"/>
      <c r="AF3789" s="10"/>
      <c r="AG3789" s="1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5"/>
      <c r="W3790" s="10"/>
      <c r="X3790" s="10"/>
      <c r="Y3790" s="31"/>
      <c r="Z3790" s="3"/>
      <c r="AA3790" s="1"/>
      <c r="AB3790" s="10"/>
      <c r="AC3790" s="3"/>
      <c r="AD3790" s="3"/>
      <c r="AE3790" s="3"/>
      <c r="AF3790" s="10"/>
      <c r="AG3790" s="1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5"/>
      <c r="W3791" s="10"/>
      <c r="X3791" s="10"/>
      <c r="Y3791" s="31"/>
      <c r="Z3791" s="3"/>
      <c r="AA3791" s="1"/>
      <c r="AB3791" s="10"/>
      <c r="AC3791" s="3"/>
      <c r="AD3791" s="3"/>
      <c r="AE3791" s="3"/>
      <c r="AF3791" s="10"/>
      <c r="AG3791" s="1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5"/>
      <c r="W3792" s="10"/>
      <c r="X3792" s="10"/>
      <c r="Y3792" s="31"/>
      <c r="Z3792" s="3"/>
      <c r="AA3792" s="1"/>
      <c r="AB3792" s="10"/>
      <c r="AC3792" s="3"/>
      <c r="AD3792" s="3"/>
      <c r="AE3792" s="3"/>
      <c r="AF3792" s="10"/>
      <c r="AG3792" s="1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5"/>
      <c r="W3793" s="10"/>
      <c r="X3793" s="10"/>
      <c r="Y3793" s="31"/>
      <c r="Z3793" s="3"/>
      <c r="AA3793" s="1"/>
      <c r="AB3793" s="10"/>
      <c r="AC3793" s="3"/>
      <c r="AD3793" s="3"/>
      <c r="AE3793" s="3"/>
      <c r="AF3793" s="10"/>
      <c r="AG3793" s="1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5"/>
      <c r="W3794" s="10"/>
      <c r="X3794" s="10"/>
      <c r="Y3794" s="31"/>
      <c r="Z3794" s="3"/>
      <c r="AA3794" s="1"/>
      <c r="AB3794" s="10"/>
      <c r="AC3794" s="3"/>
      <c r="AD3794" s="3"/>
      <c r="AE3794" s="3"/>
      <c r="AF3794" s="10"/>
      <c r="AG3794" s="1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5"/>
      <c r="W3795" s="10"/>
      <c r="X3795" s="10"/>
      <c r="Y3795" s="31"/>
      <c r="Z3795" s="3"/>
      <c r="AA3795" s="1"/>
      <c r="AB3795" s="10"/>
      <c r="AC3795" s="3"/>
      <c r="AD3795" s="3"/>
      <c r="AE3795" s="3"/>
      <c r="AF3795" s="10"/>
      <c r="AG3795" s="1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5"/>
      <c r="W3796" s="10"/>
      <c r="X3796" s="10"/>
      <c r="Y3796" s="31"/>
      <c r="Z3796" s="3"/>
      <c r="AA3796" s="1"/>
      <c r="AB3796" s="10"/>
      <c r="AC3796" s="3"/>
      <c r="AD3796" s="3"/>
      <c r="AE3796" s="3"/>
      <c r="AF3796" s="10"/>
      <c r="AG3796" s="1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5"/>
      <c r="W3797" s="10"/>
      <c r="X3797" s="10"/>
      <c r="Y3797" s="31"/>
      <c r="Z3797" s="3"/>
      <c r="AA3797" s="1"/>
      <c r="AB3797" s="10"/>
      <c r="AC3797" s="3"/>
      <c r="AD3797" s="3"/>
      <c r="AE3797" s="3"/>
      <c r="AF3797" s="10"/>
      <c r="AG3797" s="1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5"/>
      <c r="W3798" s="10"/>
      <c r="X3798" s="10"/>
      <c r="Y3798" s="31"/>
      <c r="Z3798" s="3"/>
      <c r="AA3798" s="1"/>
      <c r="AB3798" s="10"/>
      <c r="AC3798" s="3"/>
      <c r="AD3798" s="3"/>
      <c r="AE3798" s="3"/>
      <c r="AF3798" s="10"/>
      <c r="AG3798" s="1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5"/>
      <c r="W3799" s="10"/>
      <c r="X3799" s="10"/>
      <c r="Y3799" s="31"/>
      <c r="Z3799" s="3"/>
      <c r="AA3799" s="1"/>
      <c r="AB3799" s="10"/>
      <c r="AC3799" s="3"/>
      <c r="AD3799" s="3"/>
      <c r="AE3799" s="3"/>
      <c r="AF3799" s="10"/>
      <c r="AG3799" s="1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5"/>
      <c r="W3800" s="10"/>
      <c r="X3800" s="10"/>
      <c r="Y3800" s="31"/>
      <c r="Z3800" s="3"/>
      <c r="AA3800" s="1"/>
      <c r="AB3800" s="10"/>
      <c r="AC3800" s="3"/>
      <c r="AD3800" s="3"/>
      <c r="AE3800" s="3"/>
      <c r="AF3800" s="10"/>
      <c r="AG3800" s="1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5"/>
      <c r="W3801" s="10"/>
      <c r="X3801" s="10"/>
      <c r="Y3801" s="31"/>
      <c r="Z3801" s="3"/>
      <c r="AA3801" s="1"/>
      <c r="AB3801" s="10"/>
      <c r="AC3801" s="3"/>
      <c r="AD3801" s="3"/>
      <c r="AE3801" s="3"/>
      <c r="AF3801" s="10"/>
      <c r="AG3801" s="1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5"/>
      <c r="W3802" s="10"/>
      <c r="X3802" s="10"/>
      <c r="Y3802" s="31"/>
      <c r="Z3802" s="3"/>
      <c r="AA3802" s="1"/>
      <c r="AB3802" s="10"/>
      <c r="AC3802" s="3"/>
      <c r="AD3802" s="3"/>
      <c r="AE3802" s="3"/>
      <c r="AF3802" s="10"/>
      <c r="AG3802" s="1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5"/>
      <c r="W3803" s="10"/>
      <c r="X3803" s="10"/>
      <c r="Y3803" s="31"/>
      <c r="Z3803" s="3"/>
      <c r="AA3803" s="1"/>
      <c r="AB3803" s="10"/>
      <c r="AC3803" s="3"/>
      <c r="AD3803" s="3"/>
      <c r="AE3803" s="3"/>
      <c r="AF3803" s="10"/>
      <c r="AG3803" s="1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5"/>
      <c r="W3804" s="10"/>
      <c r="X3804" s="10"/>
      <c r="Y3804" s="31"/>
      <c r="Z3804" s="3"/>
      <c r="AA3804" s="1"/>
      <c r="AB3804" s="10"/>
      <c r="AC3804" s="3"/>
      <c r="AD3804" s="3"/>
      <c r="AE3804" s="3"/>
      <c r="AF3804" s="10"/>
      <c r="AG3804" s="1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5"/>
      <c r="W3805" s="10"/>
      <c r="X3805" s="10"/>
      <c r="Y3805" s="31"/>
      <c r="Z3805" s="3"/>
      <c r="AA3805" s="1"/>
      <c r="AB3805" s="10"/>
      <c r="AC3805" s="3"/>
      <c r="AD3805" s="3"/>
      <c r="AE3805" s="3"/>
      <c r="AF3805" s="10"/>
      <c r="AG3805" s="1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5"/>
      <c r="W3806" s="10"/>
      <c r="X3806" s="10"/>
      <c r="Y3806" s="31"/>
      <c r="Z3806" s="3"/>
      <c r="AA3806" s="1"/>
      <c r="AB3806" s="10"/>
      <c r="AC3806" s="3"/>
      <c r="AD3806" s="3"/>
      <c r="AE3806" s="3"/>
      <c r="AF3806" s="10"/>
      <c r="AG3806" s="1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5"/>
      <c r="W3807" s="10"/>
      <c r="X3807" s="10"/>
      <c r="Y3807" s="31"/>
      <c r="Z3807" s="3"/>
      <c r="AA3807" s="1"/>
      <c r="AB3807" s="10"/>
      <c r="AC3807" s="3"/>
      <c r="AD3807" s="3"/>
      <c r="AE3807" s="3"/>
      <c r="AF3807" s="10"/>
      <c r="AG3807" s="1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5"/>
      <c r="W3808" s="10"/>
      <c r="X3808" s="10"/>
      <c r="Y3808" s="31"/>
      <c r="Z3808" s="3"/>
      <c r="AA3808" s="1"/>
      <c r="AB3808" s="10"/>
      <c r="AC3808" s="3"/>
      <c r="AD3808" s="3"/>
      <c r="AE3808" s="3"/>
      <c r="AF3808" s="10"/>
      <c r="AG3808" s="1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5"/>
      <c r="W3809" s="10"/>
      <c r="X3809" s="10"/>
      <c r="Y3809" s="31"/>
      <c r="Z3809" s="3"/>
      <c r="AA3809" s="1"/>
      <c r="AB3809" s="10"/>
      <c r="AC3809" s="3"/>
      <c r="AD3809" s="3"/>
      <c r="AE3809" s="3"/>
      <c r="AF3809" s="10"/>
      <c r="AG3809" s="1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5"/>
      <c r="W3810" s="10"/>
      <c r="X3810" s="10"/>
      <c r="Y3810" s="31"/>
      <c r="Z3810" s="3"/>
      <c r="AA3810" s="1"/>
      <c r="AB3810" s="10"/>
      <c r="AC3810" s="3"/>
      <c r="AD3810" s="3"/>
      <c r="AE3810" s="3"/>
      <c r="AF3810" s="10"/>
      <c r="AG3810" s="1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5"/>
      <c r="W3811" s="10"/>
      <c r="X3811" s="10"/>
      <c r="Y3811" s="31"/>
      <c r="Z3811" s="3"/>
      <c r="AA3811" s="1"/>
      <c r="AB3811" s="10"/>
      <c r="AC3811" s="3"/>
      <c r="AD3811" s="3"/>
      <c r="AE3811" s="3"/>
      <c r="AF3811" s="10"/>
      <c r="AG3811" s="1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5"/>
      <c r="W3812" s="10"/>
      <c r="X3812" s="10"/>
      <c r="Y3812" s="31"/>
      <c r="Z3812" s="3"/>
      <c r="AA3812" s="1"/>
      <c r="AB3812" s="10"/>
      <c r="AC3812" s="3"/>
      <c r="AD3812" s="3"/>
      <c r="AE3812" s="3"/>
      <c r="AF3812" s="10"/>
      <c r="AG3812" s="1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5"/>
      <c r="W3813" s="10"/>
      <c r="X3813" s="10"/>
      <c r="Y3813" s="31"/>
      <c r="Z3813" s="3"/>
      <c r="AA3813" s="1"/>
      <c r="AB3813" s="10"/>
      <c r="AC3813" s="3"/>
      <c r="AD3813" s="3"/>
      <c r="AE3813" s="3"/>
      <c r="AF3813" s="10"/>
      <c r="AG3813" s="1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5"/>
      <c r="W3814" s="10"/>
      <c r="X3814" s="10"/>
      <c r="Y3814" s="31"/>
      <c r="Z3814" s="3"/>
      <c r="AA3814" s="1"/>
      <c r="AB3814" s="10"/>
      <c r="AC3814" s="3"/>
      <c r="AD3814" s="3"/>
      <c r="AE3814" s="3"/>
      <c r="AF3814" s="10"/>
      <c r="AG3814" s="1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5"/>
      <c r="W3815" s="10"/>
      <c r="X3815" s="10"/>
      <c r="Y3815" s="31"/>
      <c r="Z3815" s="3"/>
      <c r="AA3815" s="1"/>
      <c r="AB3815" s="10"/>
      <c r="AC3815" s="3"/>
      <c r="AD3815" s="3"/>
      <c r="AE3815" s="3"/>
      <c r="AF3815" s="10"/>
      <c r="AG3815" s="1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5"/>
      <c r="W3816" s="10"/>
      <c r="X3816" s="10"/>
      <c r="Y3816" s="31"/>
      <c r="Z3816" s="3"/>
      <c r="AA3816" s="1"/>
      <c r="AB3816" s="10"/>
      <c r="AC3816" s="3"/>
      <c r="AD3816" s="3"/>
      <c r="AE3816" s="3"/>
      <c r="AF3816" s="10"/>
      <c r="AG3816" s="1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5"/>
      <c r="W3817" s="10"/>
      <c r="X3817" s="10"/>
      <c r="Y3817" s="31"/>
      <c r="Z3817" s="3"/>
      <c r="AA3817" s="1"/>
      <c r="AB3817" s="10"/>
      <c r="AC3817" s="3"/>
      <c r="AD3817" s="3"/>
      <c r="AE3817" s="3"/>
      <c r="AF3817" s="10"/>
      <c r="AG3817" s="1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5"/>
      <c r="W3818" s="10"/>
      <c r="X3818" s="10"/>
      <c r="Y3818" s="31"/>
      <c r="Z3818" s="3"/>
      <c r="AA3818" s="1"/>
      <c r="AB3818" s="10"/>
      <c r="AC3818" s="3"/>
      <c r="AD3818" s="3"/>
      <c r="AE3818" s="3"/>
      <c r="AF3818" s="10"/>
      <c r="AG3818" s="1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5"/>
      <c r="W3819" s="10"/>
      <c r="X3819" s="10"/>
      <c r="Y3819" s="31"/>
      <c r="Z3819" s="3"/>
      <c r="AA3819" s="1"/>
      <c r="AB3819" s="10"/>
      <c r="AC3819" s="3"/>
      <c r="AD3819" s="3"/>
      <c r="AE3819" s="3"/>
      <c r="AF3819" s="10"/>
      <c r="AG3819" s="1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5"/>
      <c r="W3820" s="10"/>
      <c r="X3820" s="10"/>
      <c r="Y3820" s="31"/>
      <c r="Z3820" s="3"/>
      <c r="AA3820" s="1"/>
      <c r="AB3820" s="10"/>
      <c r="AC3820" s="3"/>
      <c r="AD3820" s="3"/>
      <c r="AE3820" s="3"/>
      <c r="AF3820" s="10"/>
      <c r="AG3820" s="1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5"/>
      <c r="W3821" s="10"/>
      <c r="X3821" s="10"/>
      <c r="Y3821" s="31"/>
      <c r="Z3821" s="3"/>
      <c r="AA3821" s="1"/>
      <c r="AB3821" s="10"/>
      <c r="AC3821" s="3"/>
      <c r="AD3821" s="3"/>
      <c r="AE3821" s="3"/>
      <c r="AF3821" s="10"/>
      <c r="AG3821" s="1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5"/>
      <c r="W3822" s="10"/>
      <c r="X3822" s="10"/>
      <c r="Y3822" s="31"/>
      <c r="Z3822" s="3"/>
      <c r="AA3822" s="1"/>
      <c r="AB3822" s="10"/>
      <c r="AC3822" s="3"/>
      <c r="AD3822" s="3"/>
      <c r="AE3822" s="3"/>
      <c r="AF3822" s="10"/>
      <c r="AG3822" s="1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5"/>
      <c r="W3823" s="10"/>
      <c r="X3823" s="10"/>
      <c r="Y3823" s="31"/>
      <c r="Z3823" s="3"/>
      <c r="AA3823" s="1"/>
      <c r="AB3823" s="10"/>
      <c r="AC3823" s="3"/>
      <c r="AD3823" s="3"/>
      <c r="AE3823" s="3"/>
      <c r="AF3823" s="10"/>
      <c r="AG3823" s="1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5"/>
      <c r="W3824" s="10"/>
      <c r="X3824" s="10"/>
      <c r="Y3824" s="31"/>
      <c r="Z3824" s="3"/>
      <c r="AA3824" s="1"/>
      <c r="AB3824" s="10"/>
      <c r="AC3824" s="3"/>
      <c r="AD3824" s="3"/>
      <c r="AE3824" s="3"/>
      <c r="AF3824" s="10"/>
      <c r="AG3824" s="1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5"/>
      <c r="W3825" s="10"/>
      <c r="X3825" s="10"/>
      <c r="Y3825" s="31"/>
      <c r="Z3825" s="3"/>
      <c r="AA3825" s="1"/>
      <c r="AB3825" s="10"/>
      <c r="AC3825" s="3"/>
      <c r="AD3825" s="3"/>
      <c r="AE3825" s="3"/>
      <c r="AF3825" s="10"/>
      <c r="AG3825" s="1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5"/>
      <c r="W3826" s="10"/>
      <c r="X3826" s="10"/>
      <c r="Y3826" s="31"/>
      <c r="Z3826" s="3"/>
      <c r="AA3826" s="1"/>
      <c r="AB3826" s="10"/>
      <c r="AC3826" s="3"/>
      <c r="AD3826" s="3"/>
      <c r="AE3826" s="3"/>
      <c r="AF3826" s="10"/>
      <c r="AG3826" s="1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5"/>
      <c r="W3827" s="10"/>
      <c r="X3827" s="10"/>
      <c r="Y3827" s="31"/>
      <c r="Z3827" s="3"/>
      <c r="AA3827" s="1"/>
      <c r="AB3827" s="10"/>
      <c r="AC3827" s="3"/>
      <c r="AD3827" s="3"/>
      <c r="AE3827" s="3"/>
      <c r="AF3827" s="10"/>
      <c r="AG3827" s="1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5"/>
      <c r="W3828" s="10"/>
      <c r="X3828" s="10"/>
      <c r="Y3828" s="31"/>
      <c r="Z3828" s="3"/>
      <c r="AA3828" s="1"/>
      <c r="AB3828" s="10"/>
      <c r="AC3828" s="3"/>
      <c r="AD3828" s="3"/>
      <c r="AE3828" s="3"/>
      <c r="AF3828" s="10"/>
      <c r="AG3828" s="1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5"/>
      <c r="W3829" s="10"/>
      <c r="X3829" s="10"/>
      <c r="Y3829" s="31"/>
      <c r="Z3829" s="3"/>
      <c r="AA3829" s="1"/>
      <c r="AB3829" s="10"/>
      <c r="AC3829" s="3"/>
      <c r="AD3829" s="3"/>
      <c r="AE3829" s="3"/>
      <c r="AF3829" s="10"/>
      <c r="AG3829" s="1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5"/>
      <c r="W3830" s="10"/>
      <c r="X3830" s="10"/>
      <c r="Y3830" s="31"/>
      <c r="Z3830" s="3"/>
      <c r="AA3830" s="1"/>
      <c r="AB3830" s="10"/>
      <c r="AC3830" s="3"/>
      <c r="AD3830" s="3"/>
      <c r="AE3830" s="3"/>
      <c r="AF3830" s="10"/>
      <c r="AG3830" s="1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5"/>
      <c r="W3831" s="10"/>
      <c r="X3831" s="10"/>
      <c r="Y3831" s="31"/>
      <c r="Z3831" s="3"/>
      <c r="AA3831" s="1"/>
      <c r="AB3831" s="10"/>
      <c r="AC3831" s="3"/>
      <c r="AD3831" s="3"/>
      <c r="AE3831" s="3"/>
      <c r="AF3831" s="10"/>
      <c r="AG3831" s="1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5"/>
      <c r="W3832" s="10"/>
      <c r="X3832" s="10"/>
      <c r="Y3832" s="31"/>
      <c r="Z3832" s="3"/>
      <c r="AA3832" s="1"/>
      <c r="AB3832" s="10"/>
      <c r="AC3832" s="3"/>
      <c r="AD3832" s="3"/>
      <c r="AE3832" s="3"/>
      <c r="AF3832" s="10"/>
      <c r="AG3832" s="1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5"/>
      <c r="W3833" s="10"/>
      <c r="X3833" s="10"/>
      <c r="Y3833" s="31"/>
      <c r="Z3833" s="3"/>
      <c r="AA3833" s="1"/>
      <c r="AB3833" s="10"/>
      <c r="AC3833" s="3"/>
      <c r="AD3833" s="3"/>
      <c r="AE3833" s="3"/>
      <c r="AF3833" s="10"/>
      <c r="AG3833" s="1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5"/>
      <c r="W3834" s="10"/>
      <c r="X3834" s="10"/>
      <c r="Y3834" s="31"/>
      <c r="Z3834" s="3"/>
      <c r="AA3834" s="1"/>
      <c r="AB3834" s="10"/>
      <c r="AC3834" s="3"/>
      <c r="AD3834" s="3"/>
      <c r="AE3834" s="3"/>
      <c r="AF3834" s="10"/>
      <c r="AG3834" s="1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5"/>
      <c r="W3835" s="10"/>
      <c r="X3835" s="10"/>
      <c r="Y3835" s="31"/>
      <c r="Z3835" s="3"/>
      <c r="AA3835" s="1"/>
      <c r="AB3835" s="10"/>
      <c r="AC3835" s="3"/>
      <c r="AD3835" s="3"/>
      <c r="AE3835" s="3"/>
      <c r="AF3835" s="10"/>
      <c r="AG3835" s="1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5"/>
      <c r="W3836" s="10"/>
      <c r="X3836" s="10"/>
      <c r="Y3836" s="31"/>
      <c r="Z3836" s="3"/>
      <c r="AA3836" s="1"/>
      <c r="AB3836" s="10"/>
      <c r="AC3836" s="3"/>
      <c r="AD3836" s="3"/>
      <c r="AE3836" s="3"/>
      <c r="AF3836" s="10"/>
      <c r="AG3836" s="1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5"/>
      <c r="W3837" s="10"/>
      <c r="X3837" s="10"/>
      <c r="Y3837" s="31"/>
      <c r="Z3837" s="3"/>
      <c r="AA3837" s="1"/>
      <c r="AB3837" s="10"/>
      <c r="AC3837" s="3"/>
      <c r="AD3837" s="3"/>
      <c r="AE3837" s="3"/>
      <c r="AF3837" s="10"/>
      <c r="AG3837" s="1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5"/>
      <c r="W3838" s="10"/>
      <c r="X3838" s="10"/>
      <c r="Y3838" s="31"/>
      <c r="Z3838" s="3"/>
      <c r="AA3838" s="1"/>
      <c r="AB3838" s="10"/>
      <c r="AC3838" s="3"/>
      <c r="AD3838" s="3"/>
      <c r="AE3838" s="3"/>
      <c r="AF3838" s="10"/>
      <c r="AG3838" s="1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5"/>
      <c r="W3839" s="10"/>
      <c r="X3839" s="10"/>
      <c r="Y3839" s="31"/>
      <c r="Z3839" s="3"/>
      <c r="AA3839" s="1"/>
      <c r="AB3839" s="10"/>
      <c r="AC3839" s="3"/>
      <c r="AD3839" s="3"/>
      <c r="AE3839" s="3"/>
      <c r="AF3839" s="10"/>
      <c r="AG3839" s="1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5"/>
      <c r="W3840" s="10"/>
      <c r="X3840" s="10"/>
      <c r="Y3840" s="31"/>
      <c r="Z3840" s="3"/>
      <c r="AA3840" s="1"/>
      <c r="AB3840" s="10"/>
      <c r="AC3840" s="3"/>
      <c r="AD3840" s="3"/>
      <c r="AE3840" s="3"/>
      <c r="AF3840" s="10"/>
      <c r="AG3840" s="1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5"/>
      <c r="W3841" s="10"/>
      <c r="X3841" s="10"/>
      <c r="Y3841" s="31"/>
      <c r="Z3841" s="3"/>
      <c r="AA3841" s="1"/>
      <c r="AB3841" s="10"/>
      <c r="AC3841" s="3"/>
      <c r="AD3841" s="3"/>
      <c r="AE3841" s="3"/>
      <c r="AF3841" s="10"/>
      <c r="AG3841" s="1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5"/>
      <c r="W3842" s="10"/>
      <c r="X3842" s="10"/>
      <c r="Y3842" s="31"/>
      <c r="Z3842" s="3"/>
      <c r="AA3842" s="1"/>
      <c r="AB3842" s="10"/>
      <c r="AC3842" s="3"/>
      <c r="AD3842" s="3"/>
      <c r="AE3842" s="3"/>
      <c r="AF3842" s="10"/>
      <c r="AG3842" s="1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5"/>
      <c r="W3843" s="10"/>
      <c r="X3843" s="10"/>
      <c r="Y3843" s="31"/>
      <c r="Z3843" s="3"/>
      <c r="AA3843" s="1"/>
      <c r="AB3843" s="10"/>
      <c r="AC3843" s="3"/>
      <c r="AD3843" s="3"/>
      <c r="AE3843" s="3"/>
      <c r="AF3843" s="10"/>
      <c r="AG3843" s="1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5"/>
      <c r="W3844" s="10"/>
      <c r="X3844" s="10"/>
      <c r="Y3844" s="31"/>
      <c r="Z3844" s="3"/>
      <c r="AA3844" s="1"/>
      <c r="AB3844" s="10"/>
      <c r="AC3844" s="3"/>
      <c r="AD3844" s="3"/>
      <c r="AE3844" s="3"/>
      <c r="AF3844" s="10"/>
      <c r="AG3844" s="1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5"/>
      <c r="W3845" s="10"/>
      <c r="X3845" s="10"/>
      <c r="Y3845" s="31"/>
      <c r="Z3845" s="3"/>
      <c r="AA3845" s="1"/>
      <c r="AB3845" s="10"/>
      <c r="AC3845" s="3"/>
      <c r="AD3845" s="3"/>
      <c r="AE3845" s="3"/>
      <c r="AF3845" s="10"/>
      <c r="AG3845" s="1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5"/>
      <c r="W3846" s="10"/>
      <c r="X3846" s="10"/>
      <c r="Y3846" s="31"/>
      <c r="Z3846" s="3"/>
      <c r="AA3846" s="1"/>
      <c r="AB3846" s="10"/>
      <c r="AC3846" s="3"/>
      <c r="AD3846" s="3"/>
      <c r="AE3846" s="3"/>
      <c r="AF3846" s="10"/>
      <c r="AG3846" s="1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5"/>
      <c r="W3847" s="10"/>
      <c r="X3847" s="10"/>
      <c r="Y3847" s="31"/>
      <c r="Z3847" s="3"/>
      <c r="AA3847" s="1"/>
      <c r="AB3847" s="10"/>
      <c r="AC3847" s="3"/>
      <c r="AD3847" s="3"/>
      <c r="AE3847" s="3"/>
      <c r="AF3847" s="10"/>
      <c r="AG3847" s="1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5"/>
      <c r="W3848" s="29"/>
      <c r="X3848" s="29"/>
      <c r="Y3848" s="35"/>
      <c r="Z3848" s="22"/>
      <c r="AA3848" s="25"/>
      <c r="AB3848" s="29"/>
      <c r="AC3848" s="22"/>
      <c r="AD3848" s="22"/>
      <c r="AE3848" s="22"/>
      <c r="AF3848" s="29"/>
      <c r="AG3848" s="23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  <c r="EX3848" s="25"/>
    </row>
    <row r="3849" spans="1:154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5"/>
      <c r="W3849" s="10"/>
      <c r="X3849" s="10"/>
      <c r="Y3849" s="31"/>
      <c r="Z3849" s="3"/>
      <c r="AA3849" s="1"/>
      <c r="AB3849" s="10"/>
      <c r="AC3849" s="3"/>
      <c r="AD3849" s="3"/>
      <c r="AE3849" s="3"/>
      <c r="AF3849" s="10"/>
      <c r="AG3849" s="1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5"/>
      <c r="W3850" s="10"/>
      <c r="X3850" s="10"/>
      <c r="Y3850" s="31"/>
      <c r="Z3850" s="3"/>
      <c r="AA3850" s="1"/>
      <c r="AB3850" s="10"/>
      <c r="AC3850" s="3"/>
      <c r="AD3850" s="3"/>
      <c r="AE3850" s="3"/>
      <c r="AF3850" s="10"/>
      <c r="AG3850" s="1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5"/>
      <c r="W3851" s="10"/>
      <c r="X3851" s="10"/>
      <c r="Y3851" s="31"/>
      <c r="Z3851" s="3"/>
      <c r="AA3851" s="1"/>
      <c r="AB3851" s="10"/>
      <c r="AC3851" s="3"/>
      <c r="AD3851" s="3"/>
      <c r="AE3851" s="3"/>
      <c r="AF3851" s="10"/>
      <c r="AG3851" s="1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5"/>
      <c r="W3852" s="10"/>
      <c r="X3852" s="10"/>
      <c r="Y3852" s="31"/>
      <c r="Z3852" s="3"/>
      <c r="AA3852" s="1"/>
      <c r="AB3852" s="10"/>
      <c r="AC3852" s="3"/>
      <c r="AD3852" s="3"/>
      <c r="AE3852" s="3"/>
      <c r="AF3852" s="10"/>
      <c r="AG3852" s="1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5"/>
      <c r="W3853" s="10"/>
      <c r="X3853" s="10"/>
      <c r="Y3853" s="31"/>
      <c r="Z3853" s="3"/>
      <c r="AA3853" s="1"/>
      <c r="AB3853" s="10"/>
      <c r="AC3853" s="3"/>
      <c r="AD3853" s="3"/>
      <c r="AE3853" s="3"/>
      <c r="AF3853" s="10"/>
      <c r="AG3853" s="1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5"/>
      <c r="W3854" s="10"/>
      <c r="X3854" s="10"/>
      <c r="Y3854" s="31"/>
      <c r="Z3854" s="3"/>
      <c r="AA3854" s="1"/>
      <c r="AB3854" s="10"/>
      <c r="AC3854" s="3"/>
      <c r="AD3854" s="3"/>
      <c r="AE3854" s="3"/>
      <c r="AF3854" s="10"/>
      <c r="AG3854" s="1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5"/>
      <c r="W3855" s="10"/>
      <c r="X3855" s="10"/>
      <c r="Y3855" s="31"/>
      <c r="Z3855" s="3"/>
      <c r="AA3855" s="1"/>
      <c r="AB3855" s="10"/>
      <c r="AC3855" s="3"/>
      <c r="AD3855" s="3"/>
      <c r="AE3855" s="3"/>
      <c r="AF3855" s="10"/>
      <c r="AG3855" s="1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5"/>
      <c r="W3856" s="10"/>
      <c r="X3856" s="10"/>
      <c r="Y3856" s="31"/>
      <c r="Z3856" s="3"/>
      <c r="AA3856" s="1"/>
      <c r="AB3856" s="10"/>
      <c r="AC3856" s="3"/>
      <c r="AD3856" s="3"/>
      <c r="AE3856" s="3"/>
      <c r="AF3856" s="10"/>
      <c r="AG3856" s="1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5"/>
      <c r="W3857" s="10"/>
      <c r="X3857" s="10"/>
      <c r="Y3857" s="31"/>
      <c r="Z3857" s="3"/>
      <c r="AA3857" s="1"/>
      <c r="AB3857" s="10"/>
      <c r="AC3857" s="3"/>
      <c r="AD3857" s="3"/>
      <c r="AE3857" s="3"/>
      <c r="AF3857" s="10"/>
      <c r="AG3857" s="1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5"/>
      <c r="W3858" s="10"/>
      <c r="X3858" s="10"/>
      <c r="Y3858" s="31"/>
      <c r="Z3858" s="3"/>
      <c r="AA3858" s="1"/>
      <c r="AB3858" s="10"/>
      <c r="AC3858" s="3"/>
      <c r="AD3858" s="3"/>
      <c r="AE3858" s="3"/>
      <c r="AF3858" s="10"/>
      <c r="AG3858" s="1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5"/>
      <c r="W3859" s="10"/>
      <c r="X3859" s="10"/>
      <c r="Y3859" s="31"/>
      <c r="Z3859" s="3"/>
      <c r="AA3859" s="1"/>
      <c r="AB3859" s="10"/>
      <c r="AC3859" s="3"/>
      <c r="AD3859" s="3"/>
      <c r="AE3859" s="3"/>
      <c r="AF3859" s="10"/>
      <c r="AG3859" s="1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5"/>
      <c r="W3860" s="10"/>
      <c r="X3860" s="10"/>
      <c r="Y3860" s="31"/>
      <c r="Z3860" s="3"/>
      <c r="AA3860" s="1"/>
      <c r="AB3860" s="10"/>
      <c r="AC3860" s="3"/>
      <c r="AD3860" s="3"/>
      <c r="AE3860" s="3"/>
      <c r="AF3860" s="10"/>
      <c r="AG3860" s="1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5"/>
      <c r="W3861" s="10"/>
      <c r="X3861" s="10"/>
      <c r="Y3861" s="31"/>
      <c r="Z3861" s="3"/>
      <c r="AA3861" s="1"/>
      <c r="AB3861" s="10"/>
      <c r="AC3861" s="3"/>
      <c r="AD3861" s="3"/>
      <c r="AE3861" s="3"/>
      <c r="AF3861" s="10"/>
      <c r="AG3861" s="1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5"/>
      <c r="W3862" s="10"/>
      <c r="X3862" s="10"/>
      <c r="Y3862" s="31"/>
      <c r="Z3862" s="3"/>
      <c r="AA3862" s="1"/>
      <c r="AB3862" s="10"/>
      <c r="AC3862" s="3"/>
      <c r="AD3862" s="3"/>
      <c r="AE3862" s="3"/>
      <c r="AF3862" s="10"/>
      <c r="AG3862" s="1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5"/>
      <c r="W3863" s="10"/>
      <c r="X3863" s="10"/>
      <c r="Y3863" s="31"/>
      <c r="Z3863" s="3"/>
      <c r="AA3863" s="1"/>
      <c r="AB3863" s="10"/>
      <c r="AC3863" s="3"/>
      <c r="AD3863" s="3"/>
      <c r="AE3863" s="3"/>
      <c r="AF3863" s="10"/>
      <c r="AG3863" s="1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5"/>
      <c r="W3864" s="10"/>
      <c r="X3864" s="10"/>
      <c r="Y3864" s="31"/>
      <c r="Z3864" s="3"/>
      <c r="AA3864" s="1"/>
      <c r="AB3864" s="10"/>
      <c r="AC3864" s="3"/>
      <c r="AD3864" s="3"/>
      <c r="AE3864" s="3"/>
      <c r="AF3864" s="10"/>
      <c r="AG3864" s="1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5"/>
      <c r="W3865" s="10"/>
      <c r="X3865" s="10"/>
      <c r="Y3865" s="31"/>
      <c r="Z3865" s="3"/>
      <c r="AA3865" s="1"/>
      <c r="AB3865" s="10"/>
      <c r="AC3865" s="3"/>
      <c r="AD3865" s="3"/>
      <c r="AE3865" s="3"/>
      <c r="AF3865" s="10"/>
      <c r="AG3865" s="1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5"/>
      <c r="W3866" s="10"/>
      <c r="X3866" s="10"/>
      <c r="Y3866" s="31"/>
      <c r="Z3866" s="3"/>
      <c r="AA3866" s="1"/>
      <c r="AB3866" s="10"/>
      <c r="AC3866" s="3"/>
      <c r="AD3866" s="3"/>
      <c r="AE3866" s="3"/>
      <c r="AF3866" s="10"/>
      <c r="AG3866" s="1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5"/>
      <c r="W3867" s="10"/>
      <c r="X3867" s="10"/>
      <c r="Y3867" s="31"/>
      <c r="Z3867" s="3"/>
      <c r="AA3867" s="1"/>
      <c r="AB3867" s="10"/>
      <c r="AC3867" s="3"/>
      <c r="AD3867" s="3"/>
      <c r="AE3867" s="3"/>
      <c r="AF3867" s="10"/>
      <c r="AG3867" s="1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5"/>
      <c r="W3868" s="10"/>
      <c r="X3868" s="10"/>
      <c r="Y3868" s="31"/>
      <c r="Z3868" s="3"/>
      <c r="AA3868" s="1"/>
      <c r="AB3868" s="10"/>
      <c r="AC3868" s="3"/>
      <c r="AD3868" s="3"/>
      <c r="AE3868" s="3"/>
      <c r="AF3868" s="10"/>
      <c r="AG3868" s="1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5"/>
      <c r="W3869" s="10"/>
      <c r="X3869" s="10"/>
      <c r="Y3869" s="31"/>
      <c r="Z3869" s="3"/>
      <c r="AA3869" s="1"/>
      <c r="AB3869" s="10"/>
      <c r="AC3869" s="3"/>
      <c r="AD3869" s="3"/>
      <c r="AE3869" s="3"/>
      <c r="AF3869" s="10"/>
      <c r="AG3869" s="1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5"/>
      <c r="W3870" s="10"/>
      <c r="X3870" s="10"/>
      <c r="Y3870" s="31"/>
      <c r="Z3870" s="3"/>
      <c r="AA3870" s="1"/>
      <c r="AB3870" s="10"/>
      <c r="AC3870" s="3"/>
      <c r="AD3870" s="3"/>
      <c r="AE3870" s="3"/>
      <c r="AF3870" s="10"/>
      <c r="AG3870" s="1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5"/>
      <c r="W3871" s="10"/>
      <c r="X3871" s="10"/>
      <c r="Y3871" s="31"/>
      <c r="Z3871" s="3"/>
      <c r="AA3871" s="1"/>
      <c r="AB3871" s="10"/>
      <c r="AC3871" s="3"/>
      <c r="AD3871" s="3"/>
      <c r="AE3871" s="3"/>
      <c r="AF3871" s="10"/>
      <c r="AG3871" s="1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5"/>
      <c r="W3872" s="10"/>
      <c r="X3872" s="10"/>
      <c r="Y3872" s="31"/>
      <c r="Z3872" s="3"/>
      <c r="AA3872" s="1"/>
      <c r="AB3872" s="10"/>
      <c r="AC3872" s="3"/>
      <c r="AD3872" s="3"/>
      <c r="AE3872" s="3"/>
      <c r="AF3872" s="10"/>
      <c r="AG3872" s="1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5"/>
      <c r="W3873" s="10"/>
      <c r="X3873" s="10"/>
      <c r="Y3873" s="31"/>
      <c r="Z3873" s="3"/>
      <c r="AA3873" s="1"/>
      <c r="AB3873" s="10"/>
      <c r="AC3873" s="3"/>
      <c r="AD3873" s="3"/>
      <c r="AE3873" s="3"/>
      <c r="AF3873" s="10"/>
      <c r="AG3873" s="1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5"/>
      <c r="W3874" s="10"/>
      <c r="X3874" s="10"/>
      <c r="Y3874" s="31"/>
      <c r="Z3874" s="3"/>
      <c r="AA3874" s="1"/>
      <c r="AB3874" s="10"/>
      <c r="AC3874" s="3"/>
      <c r="AD3874" s="3"/>
      <c r="AE3874" s="3"/>
      <c r="AF3874" s="10"/>
      <c r="AG3874" s="1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5"/>
      <c r="W3875" s="10"/>
      <c r="X3875" s="10"/>
      <c r="Y3875" s="31"/>
      <c r="Z3875" s="3"/>
      <c r="AA3875" s="1"/>
      <c r="AB3875" s="10"/>
      <c r="AC3875" s="3"/>
      <c r="AD3875" s="3"/>
      <c r="AE3875" s="3"/>
      <c r="AF3875" s="10"/>
      <c r="AG3875" s="1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5"/>
      <c r="W3876" s="10"/>
      <c r="X3876" s="10"/>
      <c r="Y3876" s="31"/>
      <c r="Z3876" s="3"/>
      <c r="AA3876" s="1"/>
      <c r="AB3876" s="10"/>
      <c r="AC3876" s="3"/>
      <c r="AD3876" s="3"/>
      <c r="AE3876" s="3"/>
      <c r="AF3876" s="10"/>
      <c r="AG3876" s="1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5"/>
      <c r="W3877" s="10"/>
      <c r="X3877" s="10"/>
      <c r="Y3877" s="31"/>
      <c r="Z3877" s="3"/>
      <c r="AA3877" s="1"/>
      <c r="AB3877" s="10"/>
      <c r="AC3877" s="3"/>
      <c r="AD3877" s="3"/>
      <c r="AE3877" s="3"/>
      <c r="AF3877" s="10"/>
      <c r="AG3877" s="1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5"/>
      <c r="W3878" s="10"/>
      <c r="X3878" s="10"/>
      <c r="Y3878" s="31"/>
      <c r="Z3878" s="3"/>
      <c r="AA3878" s="1"/>
      <c r="AB3878" s="10"/>
      <c r="AC3878" s="3"/>
      <c r="AD3878" s="3"/>
      <c r="AE3878" s="3"/>
      <c r="AF3878" s="10"/>
      <c r="AG3878" s="1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5"/>
      <c r="W3879" s="10"/>
      <c r="X3879" s="10"/>
      <c r="Y3879" s="31"/>
      <c r="Z3879" s="3"/>
      <c r="AA3879" s="1"/>
      <c r="AB3879" s="10"/>
      <c r="AC3879" s="3"/>
      <c r="AD3879" s="3"/>
      <c r="AE3879" s="3"/>
      <c r="AF3879" s="10"/>
      <c r="AG3879" s="1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5"/>
      <c r="W3880" s="10"/>
      <c r="X3880" s="10"/>
      <c r="Y3880" s="31"/>
      <c r="Z3880" s="3"/>
      <c r="AA3880" s="1"/>
      <c r="AB3880" s="10"/>
      <c r="AC3880" s="3"/>
      <c r="AD3880" s="3"/>
      <c r="AE3880" s="3"/>
      <c r="AF3880" s="10"/>
      <c r="AG3880" s="1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5"/>
      <c r="W3881" s="10"/>
      <c r="X3881" s="10"/>
      <c r="Y3881" s="31"/>
      <c r="Z3881" s="3"/>
      <c r="AA3881" s="1"/>
      <c r="AB3881" s="10"/>
      <c r="AC3881" s="3"/>
      <c r="AD3881" s="3"/>
      <c r="AE3881" s="3"/>
      <c r="AF3881" s="10"/>
      <c r="AG3881" s="1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5"/>
      <c r="W3882" s="10"/>
      <c r="X3882" s="10"/>
      <c r="Y3882" s="31"/>
      <c r="Z3882" s="3"/>
      <c r="AA3882" s="1"/>
      <c r="AB3882" s="10"/>
      <c r="AC3882" s="3"/>
      <c r="AD3882" s="3"/>
      <c r="AE3882" s="3"/>
      <c r="AF3882" s="10"/>
      <c r="AG3882" s="1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5"/>
      <c r="W3883" s="10"/>
      <c r="X3883" s="10"/>
      <c r="Y3883" s="31"/>
      <c r="Z3883" s="3"/>
      <c r="AA3883" s="1"/>
      <c r="AB3883" s="10"/>
      <c r="AC3883" s="3"/>
      <c r="AD3883" s="3"/>
      <c r="AE3883" s="3"/>
      <c r="AF3883" s="10"/>
      <c r="AG3883" s="1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5"/>
      <c r="W3884" s="10"/>
      <c r="X3884" s="10"/>
      <c r="Y3884" s="31"/>
      <c r="Z3884" s="3"/>
      <c r="AA3884" s="1"/>
      <c r="AB3884" s="10"/>
      <c r="AC3884" s="3"/>
      <c r="AD3884" s="3"/>
      <c r="AE3884" s="3"/>
      <c r="AF3884" s="10"/>
      <c r="AG3884" s="1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5"/>
      <c r="W3885" s="10"/>
      <c r="X3885" s="10"/>
      <c r="Y3885" s="31"/>
      <c r="Z3885" s="3"/>
      <c r="AA3885" s="1"/>
      <c r="AB3885" s="10"/>
      <c r="AC3885" s="3"/>
      <c r="AD3885" s="3"/>
      <c r="AE3885" s="3"/>
      <c r="AF3885" s="10"/>
      <c r="AG3885" s="1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5"/>
      <c r="W3886" s="10"/>
      <c r="X3886" s="10"/>
      <c r="Y3886" s="31"/>
      <c r="Z3886" s="3"/>
      <c r="AA3886" s="1"/>
      <c r="AB3886" s="10"/>
      <c r="AC3886" s="3"/>
      <c r="AD3886" s="3"/>
      <c r="AE3886" s="3"/>
      <c r="AF3886" s="10"/>
      <c r="AG3886" s="1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5"/>
      <c r="W3887" s="10"/>
      <c r="X3887" s="10"/>
      <c r="Y3887" s="31"/>
      <c r="Z3887" s="3"/>
      <c r="AA3887" s="1"/>
      <c r="AB3887" s="10"/>
      <c r="AC3887" s="3"/>
      <c r="AD3887" s="3"/>
      <c r="AE3887" s="3"/>
      <c r="AF3887" s="10"/>
      <c r="AG3887" s="1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5"/>
      <c r="W3888" s="10"/>
      <c r="X3888" s="10"/>
      <c r="Y3888" s="31"/>
      <c r="Z3888" s="3"/>
      <c r="AA3888" s="1"/>
      <c r="AB3888" s="10"/>
      <c r="AC3888" s="3"/>
      <c r="AD3888" s="3"/>
      <c r="AE3888" s="3"/>
      <c r="AF3888" s="10"/>
      <c r="AG3888" s="1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5"/>
      <c r="W3889" s="10"/>
      <c r="X3889" s="10"/>
      <c r="Y3889" s="31"/>
      <c r="Z3889" s="3"/>
      <c r="AA3889" s="1"/>
      <c r="AB3889" s="10"/>
      <c r="AC3889" s="3"/>
      <c r="AD3889" s="3"/>
      <c r="AE3889" s="3"/>
      <c r="AF3889" s="10"/>
      <c r="AG3889" s="1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5"/>
      <c r="W3890" s="10"/>
      <c r="X3890" s="10"/>
      <c r="Y3890" s="31"/>
      <c r="Z3890" s="3"/>
      <c r="AA3890" s="1"/>
      <c r="AB3890" s="10"/>
      <c r="AC3890" s="3"/>
      <c r="AD3890" s="3"/>
      <c r="AE3890" s="3"/>
      <c r="AF3890" s="10"/>
      <c r="AG3890" s="1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5"/>
      <c r="W3891" s="10"/>
      <c r="X3891" s="10"/>
      <c r="Y3891" s="31"/>
      <c r="Z3891" s="3"/>
      <c r="AA3891" s="1"/>
      <c r="AB3891" s="10"/>
      <c r="AC3891" s="3"/>
      <c r="AD3891" s="3"/>
      <c r="AE3891" s="3"/>
      <c r="AF3891" s="10"/>
      <c r="AG3891" s="1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5"/>
      <c r="W3892" s="10"/>
      <c r="X3892" s="10"/>
      <c r="Y3892" s="31"/>
      <c r="Z3892" s="3"/>
      <c r="AA3892" s="1"/>
      <c r="AB3892" s="10"/>
      <c r="AC3892" s="3"/>
      <c r="AD3892" s="3"/>
      <c r="AE3892" s="3"/>
      <c r="AF3892" s="10"/>
      <c r="AG3892" s="1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5"/>
      <c r="W3893" s="10"/>
      <c r="X3893" s="10"/>
      <c r="Y3893" s="31"/>
      <c r="Z3893" s="3"/>
      <c r="AA3893" s="1"/>
      <c r="AB3893" s="10"/>
      <c r="AC3893" s="3"/>
      <c r="AD3893" s="3"/>
      <c r="AE3893" s="3"/>
      <c r="AF3893" s="10"/>
      <c r="AG3893" s="1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5"/>
      <c r="W3894" s="10"/>
      <c r="X3894" s="10"/>
      <c r="Y3894" s="31"/>
      <c r="Z3894" s="3"/>
      <c r="AA3894" s="1"/>
      <c r="AB3894" s="10"/>
      <c r="AC3894" s="3"/>
      <c r="AD3894" s="3"/>
      <c r="AE3894" s="3"/>
      <c r="AF3894" s="10"/>
      <c r="AG3894" s="1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5"/>
      <c r="W3895" s="10"/>
      <c r="X3895" s="10"/>
      <c r="Y3895" s="31"/>
      <c r="Z3895" s="3"/>
      <c r="AA3895" s="1"/>
      <c r="AB3895" s="10"/>
      <c r="AC3895" s="3"/>
      <c r="AD3895" s="3"/>
      <c r="AE3895" s="3"/>
      <c r="AF3895" s="10"/>
      <c r="AG3895" s="1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5"/>
      <c r="W3896" s="10"/>
      <c r="X3896" s="10"/>
      <c r="Y3896" s="31"/>
      <c r="Z3896" s="3"/>
      <c r="AA3896" s="1"/>
      <c r="AB3896" s="10"/>
      <c r="AC3896" s="3"/>
      <c r="AD3896" s="3"/>
      <c r="AE3896" s="3"/>
      <c r="AF3896" s="10"/>
      <c r="AG3896" s="1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5"/>
      <c r="W3897" s="10"/>
      <c r="X3897" s="10"/>
      <c r="Y3897" s="31"/>
      <c r="Z3897" s="3"/>
      <c r="AA3897" s="1"/>
      <c r="AB3897" s="10"/>
      <c r="AC3897" s="3"/>
      <c r="AD3897" s="3"/>
      <c r="AE3897" s="3"/>
      <c r="AF3897" s="10"/>
      <c r="AG3897" s="1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5"/>
      <c r="W3898" s="10"/>
      <c r="X3898" s="10"/>
      <c r="Y3898" s="31"/>
      <c r="Z3898" s="3"/>
      <c r="AA3898" s="1"/>
      <c r="AB3898" s="10"/>
      <c r="AC3898" s="3"/>
      <c r="AD3898" s="3"/>
      <c r="AE3898" s="3"/>
      <c r="AF3898" s="10"/>
      <c r="AG3898" s="1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5"/>
      <c r="W3899" s="10"/>
      <c r="X3899" s="10"/>
      <c r="Y3899" s="31"/>
      <c r="Z3899" s="3"/>
      <c r="AA3899" s="1"/>
      <c r="AB3899" s="10"/>
      <c r="AC3899" s="3"/>
      <c r="AD3899" s="3"/>
      <c r="AE3899" s="3"/>
      <c r="AF3899" s="10"/>
      <c r="AG3899" s="1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5"/>
      <c r="W3900" s="10"/>
      <c r="X3900" s="10"/>
      <c r="Y3900" s="31"/>
      <c r="Z3900" s="3"/>
      <c r="AA3900" s="1"/>
      <c r="AB3900" s="10"/>
      <c r="AC3900" s="3"/>
      <c r="AD3900" s="3"/>
      <c r="AE3900" s="3"/>
      <c r="AF3900" s="10"/>
      <c r="AG3900" s="1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5"/>
      <c r="W3901" s="10"/>
      <c r="X3901" s="10"/>
      <c r="Y3901" s="31"/>
      <c r="Z3901" s="3"/>
      <c r="AA3901" s="1"/>
      <c r="AB3901" s="10"/>
      <c r="AC3901" s="3"/>
      <c r="AD3901" s="3"/>
      <c r="AE3901" s="3"/>
      <c r="AF3901" s="10"/>
      <c r="AG3901" s="1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5"/>
      <c r="W3902" s="10"/>
      <c r="X3902" s="10"/>
      <c r="Y3902" s="31"/>
      <c r="Z3902" s="3"/>
      <c r="AA3902" s="1"/>
      <c r="AB3902" s="10"/>
      <c r="AC3902" s="3"/>
      <c r="AD3902" s="3"/>
      <c r="AE3902" s="3"/>
      <c r="AF3902" s="10"/>
      <c r="AG3902" s="1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5"/>
      <c r="W3903" s="10"/>
      <c r="X3903" s="10"/>
      <c r="Y3903" s="31"/>
      <c r="Z3903" s="3"/>
      <c r="AA3903" s="1"/>
      <c r="AB3903" s="10"/>
      <c r="AC3903" s="3"/>
      <c r="AD3903" s="3"/>
      <c r="AE3903" s="3"/>
      <c r="AF3903" s="10"/>
      <c r="AG3903" s="1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5"/>
      <c r="W3904" s="10"/>
      <c r="X3904" s="10"/>
      <c r="Y3904" s="31"/>
      <c r="Z3904" s="3"/>
      <c r="AA3904" s="1"/>
      <c r="AB3904" s="10"/>
      <c r="AC3904" s="3"/>
      <c r="AD3904" s="3"/>
      <c r="AE3904" s="3"/>
      <c r="AF3904" s="10"/>
      <c r="AG3904" s="1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5"/>
      <c r="W3905" s="10"/>
      <c r="X3905" s="10"/>
      <c r="Y3905" s="31"/>
      <c r="Z3905" s="3"/>
      <c r="AA3905" s="1"/>
      <c r="AB3905" s="10"/>
      <c r="AC3905" s="3"/>
      <c r="AD3905" s="3"/>
      <c r="AE3905" s="3"/>
      <c r="AF3905" s="10"/>
      <c r="AG3905" s="1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5"/>
      <c r="W3906" s="10"/>
      <c r="X3906" s="10"/>
      <c r="Y3906" s="31"/>
      <c r="Z3906" s="3"/>
      <c r="AA3906" s="1"/>
      <c r="AB3906" s="10"/>
      <c r="AC3906" s="3"/>
      <c r="AD3906" s="3"/>
      <c r="AE3906" s="3"/>
      <c r="AF3906" s="10"/>
      <c r="AG3906" s="1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5"/>
      <c r="W3907" s="10"/>
      <c r="X3907" s="10"/>
      <c r="Y3907" s="31"/>
      <c r="Z3907" s="3"/>
      <c r="AA3907" s="1"/>
      <c r="AB3907" s="10"/>
      <c r="AC3907" s="3"/>
      <c r="AD3907" s="3"/>
      <c r="AE3907" s="3"/>
      <c r="AF3907" s="10"/>
      <c r="AG3907" s="1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5"/>
      <c r="W3908" s="10"/>
      <c r="X3908" s="10"/>
      <c r="Y3908" s="31"/>
      <c r="Z3908" s="3"/>
      <c r="AA3908" s="1"/>
      <c r="AB3908" s="10"/>
      <c r="AC3908" s="3"/>
      <c r="AD3908" s="3"/>
      <c r="AE3908" s="3"/>
      <c r="AF3908" s="10"/>
      <c r="AG3908" s="1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5"/>
      <c r="W3909" s="10"/>
      <c r="X3909" s="10"/>
      <c r="Y3909" s="31"/>
      <c r="Z3909" s="3"/>
      <c r="AA3909" s="1"/>
      <c r="AB3909" s="10"/>
      <c r="AC3909" s="3"/>
      <c r="AD3909" s="3"/>
      <c r="AE3909" s="3"/>
      <c r="AF3909" s="10"/>
      <c r="AG3909" s="1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5"/>
      <c r="W3910" s="10"/>
      <c r="X3910" s="10"/>
      <c r="Y3910" s="31"/>
      <c r="Z3910" s="3"/>
      <c r="AA3910" s="1"/>
      <c r="AB3910" s="10"/>
      <c r="AC3910" s="3"/>
      <c r="AD3910" s="3"/>
      <c r="AE3910" s="3"/>
      <c r="AF3910" s="10"/>
      <c r="AG3910" s="1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5"/>
      <c r="W3911" s="10"/>
      <c r="X3911" s="10"/>
      <c r="Y3911" s="31"/>
      <c r="Z3911" s="3"/>
      <c r="AA3911" s="1"/>
      <c r="AB3911" s="10"/>
      <c r="AC3911" s="3"/>
      <c r="AD3911" s="3"/>
      <c r="AE3911" s="3"/>
      <c r="AF3911" s="10"/>
      <c r="AG3911" s="1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5"/>
      <c r="W3912" s="10"/>
      <c r="X3912" s="10"/>
      <c r="Y3912" s="31"/>
      <c r="Z3912" s="3"/>
      <c r="AA3912" s="1"/>
      <c r="AB3912" s="10"/>
      <c r="AC3912" s="3"/>
      <c r="AD3912" s="3"/>
      <c r="AE3912" s="3"/>
      <c r="AF3912" s="10"/>
      <c r="AG3912" s="1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5"/>
      <c r="W3913" s="10"/>
      <c r="X3913" s="10"/>
      <c r="Y3913" s="31"/>
      <c r="Z3913" s="3"/>
      <c r="AA3913" s="1"/>
      <c r="AB3913" s="10"/>
      <c r="AC3913" s="3"/>
      <c r="AD3913" s="3"/>
      <c r="AE3913" s="3"/>
      <c r="AF3913" s="10"/>
      <c r="AG3913" s="1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5"/>
      <c r="W3914" s="10"/>
      <c r="X3914" s="10"/>
      <c r="Y3914" s="31"/>
      <c r="Z3914" s="3"/>
      <c r="AA3914" s="1"/>
      <c r="AB3914" s="10"/>
      <c r="AC3914" s="3"/>
      <c r="AD3914" s="3"/>
      <c r="AE3914" s="3"/>
      <c r="AF3914" s="10"/>
      <c r="AG3914" s="1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5"/>
      <c r="W3915" s="10"/>
      <c r="X3915" s="10"/>
      <c r="Y3915" s="31"/>
      <c r="Z3915" s="3"/>
      <c r="AA3915" s="1"/>
      <c r="AB3915" s="10"/>
      <c r="AC3915" s="3"/>
      <c r="AD3915" s="3"/>
      <c r="AE3915" s="3"/>
      <c r="AF3915" s="10"/>
      <c r="AG3915" s="1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5"/>
      <c r="W3916" s="10"/>
      <c r="X3916" s="10"/>
      <c r="Y3916" s="31"/>
      <c r="Z3916" s="3"/>
      <c r="AA3916" s="1"/>
      <c r="AB3916" s="10"/>
      <c r="AC3916" s="3"/>
      <c r="AD3916" s="3"/>
      <c r="AE3916" s="3"/>
      <c r="AF3916" s="10"/>
      <c r="AG3916" s="1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5"/>
      <c r="W3917" s="10"/>
      <c r="X3917" s="10"/>
      <c r="Y3917" s="31"/>
      <c r="Z3917" s="3"/>
      <c r="AA3917" s="1"/>
      <c r="AB3917" s="10"/>
      <c r="AC3917" s="3"/>
      <c r="AD3917" s="3"/>
      <c r="AE3917" s="3"/>
      <c r="AF3917" s="10"/>
      <c r="AG3917" s="1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5"/>
      <c r="W3918" s="10"/>
      <c r="X3918" s="10"/>
      <c r="Y3918" s="31"/>
      <c r="Z3918" s="3"/>
      <c r="AA3918" s="1"/>
      <c r="AB3918" s="10"/>
      <c r="AC3918" s="3"/>
      <c r="AD3918" s="3"/>
      <c r="AE3918" s="3"/>
      <c r="AF3918" s="10"/>
      <c r="AG3918" s="1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5"/>
      <c r="W3919" s="10"/>
      <c r="X3919" s="10"/>
      <c r="Y3919" s="31"/>
      <c r="Z3919" s="3"/>
      <c r="AA3919" s="1"/>
      <c r="AB3919" s="10"/>
      <c r="AC3919" s="3"/>
      <c r="AD3919" s="3"/>
      <c r="AE3919" s="3"/>
      <c r="AF3919" s="10"/>
      <c r="AG3919" s="1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5"/>
      <c r="W3920" s="10"/>
      <c r="X3920" s="10"/>
      <c r="Y3920" s="31"/>
      <c r="Z3920" s="3"/>
      <c r="AA3920" s="1"/>
      <c r="AB3920" s="10"/>
      <c r="AC3920" s="3"/>
      <c r="AD3920" s="3"/>
      <c r="AE3920" s="3"/>
      <c r="AF3920" s="10"/>
      <c r="AG3920" s="1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5"/>
      <c r="W3921" s="10"/>
      <c r="X3921" s="10"/>
      <c r="Y3921" s="31"/>
      <c r="Z3921" s="3"/>
      <c r="AA3921" s="1"/>
      <c r="AB3921" s="10"/>
      <c r="AC3921" s="3"/>
      <c r="AD3921" s="3"/>
      <c r="AE3921" s="3"/>
      <c r="AF3921" s="10"/>
      <c r="AG3921" s="1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5"/>
      <c r="W3922" s="10"/>
      <c r="X3922" s="10"/>
      <c r="Y3922" s="31"/>
      <c r="Z3922" s="3"/>
      <c r="AA3922" s="1"/>
      <c r="AB3922" s="10"/>
      <c r="AC3922" s="3"/>
      <c r="AD3922" s="3"/>
      <c r="AE3922" s="3"/>
      <c r="AF3922" s="10"/>
      <c r="AG3922" s="1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5"/>
      <c r="W3923" s="10"/>
      <c r="X3923" s="10"/>
      <c r="Y3923" s="31"/>
      <c r="Z3923" s="3"/>
      <c r="AA3923" s="1"/>
      <c r="AB3923" s="10"/>
      <c r="AC3923" s="3"/>
      <c r="AD3923" s="3"/>
      <c r="AE3923" s="3"/>
      <c r="AF3923" s="10"/>
      <c r="AG3923" s="1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5"/>
      <c r="W3924" s="10"/>
      <c r="X3924" s="10"/>
      <c r="Y3924" s="31"/>
      <c r="Z3924" s="3"/>
      <c r="AA3924" s="1"/>
      <c r="AB3924" s="10"/>
      <c r="AC3924" s="3"/>
      <c r="AD3924" s="3"/>
      <c r="AE3924" s="3"/>
      <c r="AF3924" s="10"/>
      <c r="AG3924" s="1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5"/>
      <c r="W3925" s="10"/>
      <c r="X3925" s="10"/>
      <c r="Y3925" s="31"/>
      <c r="Z3925" s="3"/>
      <c r="AA3925" s="1"/>
      <c r="AB3925" s="10"/>
      <c r="AC3925" s="3"/>
      <c r="AD3925" s="3"/>
      <c r="AE3925" s="3"/>
      <c r="AF3925" s="10"/>
      <c r="AG3925" s="1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5"/>
      <c r="W3926" s="10"/>
      <c r="X3926" s="10"/>
      <c r="Y3926" s="31"/>
      <c r="Z3926" s="3"/>
      <c r="AA3926" s="1"/>
      <c r="AB3926" s="10"/>
      <c r="AC3926" s="3"/>
      <c r="AD3926" s="3"/>
      <c r="AE3926" s="3"/>
      <c r="AF3926" s="10"/>
      <c r="AG3926" s="1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5"/>
      <c r="W3927" s="10"/>
      <c r="X3927" s="10"/>
      <c r="Y3927" s="31"/>
      <c r="Z3927" s="3"/>
      <c r="AA3927" s="1"/>
      <c r="AB3927" s="10"/>
      <c r="AC3927" s="3"/>
      <c r="AD3927" s="3"/>
      <c r="AE3927" s="3"/>
      <c r="AF3927" s="10"/>
      <c r="AG3927" s="1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5"/>
      <c r="W3928" s="10"/>
      <c r="X3928" s="10"/>
      <c r="Y3928" s="31"/>
      <c r="Z3928" s="3"/>
      <c r="AA3928" s="1"/>
      <c r="AB3928" s="10"/>
      <c r="AC3928" s="3"/>
      <c r="AD3928" s="3"/>
      <c r="AE3928" s="3"/>
      <c r="AF3928" s="10"/>
      <c r="AG3928" s="1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5"/>
      <c r="W3929" s="10"/>
      <c r="X3929" s="10"/>
      <c r="Y3929" s="31"/>
      <c r="Z3929" s="3"/>
      <c r="AA3929" s="1"/>
      <c r="AB3929" s="10"/>
      <c r="AC3929" s="3"/>
      <c r="AD3929" s="3"/>
      <c r="AE3929" s="3"/>
      <c r="AF3929" s="10"/>
      <c r="AG3929" s="1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5"/>
      <c r="W3930" s="10"/>
      <c r="X3930" s="10"/>
      <c r="Y3930" s="31"/>
      <c r="Z3930" s="3"/>
      <c r="AA3930" s="1"/>
      <c r="AB3930" s="10"/>
      <c r="AC3930" s="3"/>
      <c r="AD3930" s="3"/>
      <c r="AE3930" s="3"/>
      <c r="AF3930" s="10"/>
      <c r="AG3930" s="1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5"/>
      <c r="W3931" s="10"/>
      <c r="X3931" s="10"/>
      <c r="Y3931" s="31"/>
      <c r="Z3931" s="3"/>
      <c r="AA3931" s="1"/>
      <c r="AB3931" s="10"/>
      <c r="AC3931" s="3"/>
      <c r="AD3931" s="3"/>
      <c r="AE3931" s="3"/>
      <c r="AF3931" s="10"/>
      <c r="AG3931" s="1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5"/>
      <c r="W3932" s="10"/>
      <c r="X3932" s="10"/>
      <c r="Y3932" s="31"/>
      <c r="Z3932" s="3"/>
      <c r="AA3932" s="1"/>
      <c r="AB3932" s="10"/>
      <c r="AC3932" s="3"/>
      <c r="AD3932" s="3"/>
      <c r="AE3932" s="3"/>
      <c r="AF3932" s="10"/>
      <c r="AG3932" s="1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5"/>
      <c r="W3933" s="10"/>
      <c r="X3933" s="10"/>
      <c r="Y3933" s="31"/>
      <c r="Z3933" s="3"/>
      <c r="AA3933" s="1"/>
      <c r="AB3933" s="10"/>
      <c r="AC3933" s="3"/>
      <c r="AD3933" s="3"/>
      <c r="AE3933" s="3"/>
      <c r="AF3933" s="10"/>
      <c r="AG3933" s="1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5"/>
      <c r="W3934" s="10"/>
      <c r="X3934" s="10"/>
      <c r="Y3934" s="31"/>
      <c r="Z3934" s="3"/>
      <c r="AA3934" s="1"/>
      <c r="AB3934" s="10"/>
      <c r="AC3934" s="3"/>
      <c r="AD3934" s="3"/>
      <c r="AE3934" s="3"/>
      <c r="AF3934" s="10"/>
      <c r="AG3934" s="1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5"/>
      <c r="W3935" s="10"/>
      <c r="X3935" s="10"/>
      <c r="Y3935" s="31"/>
      <c r="Z3935" s="3"/>
      <c r="AA3935" s="1"/>
      <c r="AB3935" s="10"/>
      <c r="AC3935" s="3"/>
      <c r="AD3935" s="3"/>
      <c r="AE3935" s="3"/>
      <c r="AF3935" s="10"/>
      <c r="AG3935" s="1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5"/>
      <c r="W3936" s="10"/>
      <c r="X3936" s="10"/>
      <c r="Y3936" s="31"/>
      <c r="Z3936" s="3"/>
      <c r="AA3936" s="1"/>
      <c r="AB3936" s="10"/>
      <c r="AC3936" s="3"/>
      <c r="AD3936" s="3"/>
      <c r="AE3936" s="3"/>
      <c r="AF3936" s="10"/>
      <c r="AG3936" s="1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5"/>
      <c r="W3937" s="10"/>
      <c r="X3937" s="10"/>
      <c r="Y3937" s="31"/>
      <c r="Z3937" s="3"/>
      <c r="AA3937" s="1"/>
      <c r="AB3937" s="10"/>
      <c r="AC3937" s="3"/>
      <c r="AD3937" s="3"/>
      <c r="AE3937" s="3"/>
      <c r="AF3937" s="10"/>
      <c r="AG3937" s="1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5"/>
      <c r="W3938" s="10"/>
      <c r="X3938" s="10"/>
      <c r="Y3938" s="31"/>
      <c r="Z3938" s="3"/>
      <c r="AA3938" s="1"/>
      <c r="AB3938" s="10"/>
      <c r="AC3938" s="3"/>
      <c r="AD3938" s="3"/>
      <c r="AE3938" s="3"/>
      <c r="AF3938" s="10"/>
      <c r="AG3938" s="1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5"/>
      <c r="W3939" s="10"/>
      <c r="X3939" s="10"/>
      <c r="Y3939" s="31"/>
      <c r="Z3939" s="3"/>
      <c r="AA3939" s="1"/>
      <c r="AB3939" s="10"/>
      <c r="AC3939" s="3"/>
      <c r="AD3939" s="3"/>
      <c r="AE3939" s="3"/>
      <c r="AF3939" s="10"/>
      <c r="AG3939" s="1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5"/>
      <c r="W3940" s="10"/>
      <c r="X3940" s="10"/>
      <c r="Y3940" s="31"/>
      <c r="Z3940" s="3"/>
      <c r="AA3940" s="1"/>
      <c r="AB3940" s="10"/>
      <c r="AC3940" s="3"/>
      <c r="AD3940" s="3"/>
      <c r="AE3940" s="3"/>
      <c r="AF3940" s="10"/>
      <c r="AG3940" s="1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5"/>
      <c r="W3941" s="10"/>
      <c r="X3941" s="10"/>
      <c r="Y3941" s="31"/>
      <c r="Z3941" s="3"/>
      <c r="AA3941" s="1"/>
      <c r="AB3941" s="10"/>
      <c r="AC3941" s="3"/>
      <c r="AD3941" s="3"/>
      <c r="AE3941" s="3"/>
      <c r="AF3941" s="10"/>
      <c r="AG3941" s="1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5"/>
      <c r="W3942" s="10"/>
      <c r="X3942" s="10"/>
      <c r="Y3942" s="31"/>
      <c r="Z3942" s="3"/>
      <c r="AA3942" s="1"/>
      <c r="AB3942" s="10"/>
      <c r="AC3942" s="3"/>
      <c r="AD3942" s="3"/>
      <c r="AE3942" s="3"/>
      <c r="AF3942" s="10"/>
      <c r="AG3942" s="1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5"/>
      <c r="W3943" s="10"/>
      <c r="X3943" s="10"/>
      <c r="Y3943" s="31"/>
      <c r="Z3943" s="3"/>
      <c r="AA3943" s="1"/>
      <c r="AB3943" s="10"/>
      <c r="AC3943" s="3"/>
      <c r="AD3943" s="3"/>
      <c r="AE3943" s="3"/>
      <c r="AF3943" s="10"/>
      <c r="AG3943" s="1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5"/>
      <c r="W3944" s="10"/>
      <c r="X3944" s="10"/>
      <c r="Y3944" s="31"/>
      <c r="Z3944" s="3"/>
      <c r="AA3944" s="1"/>
      <c r="AB3944" s="10"/>
      <c r="AC3944" s="3"/>
      <c r="AD3944" s="3"/>
      <c r="AE3944" s="3"/>
      <c r="AF3944" s="10"/>
      <c r="AG3944" s="1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5"/>
      <c r="W3945" s="10"/>
      <c r="X3945" s="10"/>
      <c r="Y3945" s="31"/>
      <c r="Z3945" s="3"/>
      <c r="AA3945" s="1"/>
      <c r="AB3945" s="10"/>
      <c r="AC3945" s="3"/>
      <c r="AD3945" s="3"/>
      <c r="AE3945" s="3"/>
      <c r="AF3945" s="10"/>
      <c r="AG3945" s="1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5"/>
      <c r="W3946" s="10"/>
      <c r="X3946" s="10"/>
      <c r="Y3946" s="31"/>
      <c r="Z3946" s="3"/>
      <c r="AA3946" s="1"/>
      <c r="AB3946" s="10"/>
      <c r="AC3946" s="3"/>
      <c r="AD3946" s="3"/>
      <c r="AE3946" s="3"/>
      <c r="AF3946" s="10"/>
      <c r="AG3946" s="1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5"/>
      <c r="W3947" s="10"/>
      <c r="X3947" s="10"/>
      <c r="Y3947" s="31"/>
      <c r="Z3947" s="3"/>
      <c r="AA3947" s="1"/>
      <c r="AB3947" s="10"/>
      <c r="AC3947" s="3"/>
      <c r="AD3947" s="3"/>
      <c r="AE3947" s="3"/>
      <c r="AF3947" s="10"/>
      <c r="AG3947" s="1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5"/>
      <c r="W3948" s="10"/>
      <c r="X3948" s="10"/>
      <c r="Y3948" s="31"/>
      <c r="Z3948" s="3"/>
      <c r="AA3948" s="1"/>
      <c r="AB3948" s="10"/>
      <c r="AC3948" s="3"/>
      <c r="AD3948" s="3"/>
      <c r="AE3948" s="3"/>
      <c r="AF3948" s="10"/>
      <c r="AG3948" s="1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5"/>
      <c r="W3949" s="10"/>
      <c r="X3949" s="10"/>
      <c r="Y3949" s="31"/>
      <c r="Z3949" s="3"/>
      <c r="AA3949" s="1"/>
      <c r="AB3949" s="10"/>
      <c r="AC3949" s="3"/>
      <c r="AD3949" s="3"/>
      <c r="AE3949" s="3"/>
      <c r="AF3949" s="10"/>
      <c r="AG3949" s="1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5"/>
      <c r="W3950" s="10"/>
      <c r="X3950" s="10"/>
      <c r="Y3950" s="31"/>
      <c r="Z3950" s="3"/>
      <c r="AA3950" s="1"/>
      <c r="AB3950" s="10"/>
      <c r="AC3950" s="3"/>
      <c r="AD3950" s="3"/>
      <c r="AE3950" s="3"/>
      <c r="AF3950" s="10"/>
      <c r="AG3950" s="1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5"/>
      <c r="W3951" s="10"/>
      <c r="X3951" s="10"/>
      <c r="Y3951" s="31"/>
      <c r="Z3951" s="3"/>
      <c r="AA3951" s="1"/>
      <c r="AB3951" s="10"/>
      <c r="AC3951" s="3"/>
      <c r="AD3951" s="3"/>
      <c r="AE3951" s="3"/>
      <c r="AF3951" s="10"/>
      <c r="AG3951" s="1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5"/>
      <c r="W3952" s="10"/>
      <c r="X3952" s="10"/>
      <c r="Y3952" s="31"/>
      <c r="Z3952" s="3"/>
      <c r="AA3952" s="1"/>
      <c r="AB3952" s="10"/>
      <c r="AC3952" s="3"/>
      <c r="AD3952" s="3"/>
      <c r="AE3952" s="3"/>
      <c r="AF3952" s="10"/>
      <c r="AG3952" s="1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5"/>
      <c r="W3953" s="10"/>
      <c r="X3953" s="10"/>
      <c r="Y3953" s="31"/>
      <c r="Z3953" s="3"/>
      <c r="AA3953" s="1"/>
      <c r="AB3953" s="10"/>
      <c r="AC3953" s="3"/>
      <c r="AD3953" s="3"/>
      <c r="AE3953" s="3"/>
      <c r="AF3953" s="10"/>
      <c r="AG3953" s="1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5"/>
      <c r="W3954" s="10"/>
      <c r="X3954" s="10"/>
      <c r="Y3954" s="31"/>
      <c r="Z3954" s="3"/>
      <c r="AA3954" s="1"/>
      <c r="AB3954" s="10"/>
      <c r="AC3954" s="3"/>
      <c r="AD3954" s="3"/>
      <c r="AE3954" s="3"/>
      <c r="AF3954" s="10"/>
      <c r="AG3954" s="1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5"/>
      <c r="W3955" s="10"/>
      <c r="X3955" s="10"/>
      <c r="Y3955" s="31"/>
      <c r="Z3955" s="3"/>
      <c r="AA3955" s="1"/>
      <c r="AB3955" s="10"/>
      <c r="AC3955" s="3"/>
      <c r="AD3955" s="3"/>
      <c r="AE3955" s="3"/>
      <c r="AF3955" s="10"/>
      <c r="AG3955" s="1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5"/>
      <c r="W3956" s="10"/>
      <c r="X3956" s="10"/>
      <c r="Y3956" s="31"/>
      <c r="Z3956" s="3"/>
      <c r="AA3956" s="1"/>
      <c r="AB3956" s="10"/>
      <c r="AC3956" s="3"/>
      <c r="AD3956" s="3"/>
      <c r="AE3956" s="3"/>
      <c r="AF3956" s="10"/>
      <c r="AG3956" s="1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5"/>
      <c r="W3957" s="10"/>
      <c r="X3957" s="10"/>
      <c r="Y3957" s="31"/>
      <c r="Z3957" s="3"/>
      <c r="AA3957" s="1"/>
      <c r="AB3957" s="10"/>
      <c r="AC3957" s="3"/>
      <c r="AD3957" s="3"/>
      <c r="AE3957" s="3"/>
      <c r="AF3957" s="10"/>
      <c r="AG3957" s="1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5"/>
      <c r="W3958" s="10"/>
      <c r="X3958" s="10"/>
      <c r="Y3958" s="31"/>
      <c r="Z3958" s="3"/>
      <c r="AA3958" s="1"/>
      <c r="AB3958" s="10"/>
      <c r="AC3958" s="3"/>
      <c r="AD3958" s="3"/>
      <c r="AE3958" s="3"/>
      <c r="AF3958" s="10"/>
      <c r="AG3958" s="1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5"/>
      <c r="W3959" s="10"/>
      <c r="X3959" s="10"/>
      <c r="Y3959" s="31"/>
      <c r="Z3959" s="3"/>
      <c r="AA3959" s="1"/>
      <c r="AB3959" s="10"/>
      <c r="AC3959" s="3"/>
      <c r="AD3959" s="3"/>
      <c r="AE3959" s="3"/>
      <c r="AF3959" s="10"/>
      <c r="AG3959" s="1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5"/>
      <c r="W3960" s="10"/>
      <c r="X3960" s="10"/>
      <c r="Y3960" s="31"/>
      <c r="Z3960" s="3"/>
      <c r="AA3960" s="1"/>
      <c r="AB3960" s="10"/>
      <c r="AC3960" s="3"/>
      <c r="AD3960" s="3"/>
      <c r="AE3960" s="3"/>
      <c r="AF3960" s="10"/>
      <c r="AG3960" s="1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5"/>
      <c r="W3961" s="10"/>
      <c r="X3961" s="10"/>
      <c r="Y3961" s="31"/>
      <c r="Z3961" s="3"/>
      <c r="AA3961" s="1"/>
      <c r="AB3961" s="10"/>
      <c r="AC3961" s="3"/>
      <c r="AD3961" s="3"/>
      <c r="AE3961" s="3"/>
      <c r="AF3961" s="10"/>
      <c r="AG3961" s="1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5"/>
      <c r="W3962" s="10"/>
      <c r="X3962" s="10"/>
      <c r="Y3962" s="31"/>
      <c r="Z3962" s="3"/>
      <c r="AA3962" s="1"/>
      <c r="AB3962" s="10"/>
      <c r="AC3962" s="3"/>
      <c r="AD3962" s="3"/>
      <c r="AE3962" s="3"/>
      <c r="AF3962" s="10"/>
      <c r="AG3962" s="1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5"/>
      <c r="W3963" s="10"/>
      <c r="X3963" s="10"/>
      <c r="Y3963" s="31"/>
      <c r="Z3963" s="3"/>
      <c r="AA3963" s="1"/>
      <c r="AB3963" s="10"/>
      <c r="AC3963" s="3"/>
      <c r="AD3963" s="3"/>
      <c r="AE3963" s="3"/>
      <c r="AF3963" s="10"/>
      <c r="AG3963" s="1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5"/>
      <c r="W3964" s="10"/>
      <c r="X3964" s="10"/>
      <c r="Y3964" s="31"/>
      <c r="Z3964" s="3"/>
      <c r="AA3964" s="1"/>
      <c r="AB3964" s="10"/>
      <c r="AC3964" s="3"/>
      <c r="AD3964" s="3"/>
      <c r="AE3964" s="3"/>
      <c r="AF3964" s="10"/>
      <c r="AG3964" s="1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5"/>
      <c r="W3965" s="10"/>
      <c r="X3965" s="10"/>
      <c r="Y3965" s="31"/>
      <c r="Z3965" s="3"/>
      <c r="AA3965" s="1"/>
      <c r="AB3965" s="10"/>
      <c r="AC3965" s="3"/>
      <c r="AD3965" s="3"/>
      <c r="AE3965" s="3"/>
      <c r="AF3965" s="10"/>
      <c r="AG3965" s="1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5"/>
      <c r="W3966" s="10"/>
      <c r="X3966" s="10"/>
      <c r="Y3966" s="31"/>
      <c r="Z3966" s="3"/>
      <c r="AA3966" s="1"/>
      <c r="AB3966" s="10"/>
      <c r="AC3966" s="3"/>
      <c r="AD3966" s="3"/>
      <c r="AE3966" s="3"/>
      <c r="AF3966" s="10"/>
      <c r="AG3966" s="1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5"/>
      <c r="W3967" s="10"/>
      <c r="X3967" s="10"/>
      <c r="Y3967" s="31"/>
      <c r="Z3967" s="3"/>
      <c r="AA3967" s="1"/>
      <c r="AB3967" s="10"/>
      <c r="AC3967" s="3"/>
      <c r="AD3967" s="3"/>
      <c r="AE3967" s="3"/>
      <c r="AF3967" s="10"/>
      <c r="AG3967" s="1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5"/>
      <c r="W3968" s="10"/>
      <c r="X3968" s="10"/>
      <c r="Y3968" s="31"/>
      <c r="Z3968" s="3"/>
      <c r="AA3968" s="1"/>
      <c r="AB3968" s="10"/>
      <c r="AC3968" s="3"/>
      <c r="AD3968" s="3"/>
      <c r="AE3968" s="3"/>
      <c r="AF3968" s="10"/>
      <c r="AG3968" s="1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5"/>
      <c r="W3969" s="10"/>
      <c r="X3969" s="10"/>
      <c r="Y3969" s="31"/>
      <c r="Z3969" s="3"/>
      <c r="AA3969" s="1"/>
      <c r="AB3969" s="10"/>
      <c r="AC3969" s="3"/>
      <c r="AD3969" s="3"/>
      <c r="AE3969" s="3"/>
      <c r="AF3969" s="10"/>
      <c r="AG3969" s="1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5"/>
      <c r="W3970" s="10"/>
      <c r="X3970" s="10"/>
      <c r="Y3970" s="31"/>
      <c r="Z3970" s="3"/>
      <c r="AA3970" s="1"/>
      <c r="AB3970" s="10"/>
      <c r="AC3970" s="3"/>
      <c r="AD3970" s="3"/>
      <c r="AE3970" s="3"/>
      <c r="AF3970" s="10"/>
      <c r="AG3970" s="1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5"/>
      <c r="W3971" s="10"/>
      <c r="X3971" s="10"/>
      <c r="Y3971" s="31"/>
      <c r="Z3971" s="3"/>
      <c r="AA3971" s="1"/>
      <c r="AB3971" s="10"/>
      <c r="AC3971" s="3"/>
      <c r="AD3971" s="3"/>
      <c r="AE3971" s="3"/>
      <c r="AF3971" s="10"/>
      <c r="AG3971" s="1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5"/>
      <c r="W3972" s="10"/>
      <c r="X3972" s="10"/>
      <c r="Y3972" s="31"/>
      <c r="Z3972" s="3"/>
      <c r="AA3972" s="1"/>
      <c r="AB3972" s="10"/>
      <c r="AC3972" s="3"/>
      <c r="AD3972" s="3"/>
      <c r="AE3972" s="3"/>
      <c r="AF3972" s="10"/>
      <c r="AG3972" s="1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5"/>
      <c r="W3973" s="10"/>
      <c r="X3973" s="10"/>
      <c r="Y3973" s="31"/>
      <c r="Z3973" s="3"/>
      <c r="AA3973" s="1"/>
      <c r="AB3973" s="10"/>
      <c r="AC3973" s="3"/>
      <c r="AD3973" s="3"/>
      <c r="AE3973" s="3"/>
      <c r="AF3973" s="10"/>
      <c r="AG3973" s="1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5"/>
      <c r="W3974" s="10"/>
      <c r="X3974" s="10"/>
      <c r="Y3974" s="31"/>
      <c r="Z3974" s="3"/>
      <c r="AA3974" s="1"/>
      <c r="AB3974" s="10"/>
      <c r="AC3974" s="3"/>
      <c r="AD3974" s="3"/>
      <c r="AE3974" s="3"/>
      <c r="AF3974" s="10"/>
      <c r="AG3974" s="1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5"/>
      <c r="W3975" s="10"/>
      <c r="X3975" s="10"/>
      <c r="Y3975" s="31"/>
      <c r="Z3975" s="3"/>
      <c r="AA3975" s="1"/>
      <c r="AB3975" s="10"/>
      <c r="AC3975" s="3"/>
      <c r="AD3975" s="3"/>
      <c r="AE3975" s="3"/>
      <c r="AF3975" s="10"/>
      <c r="AG3975" s="1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5"/>
      <c r="W3976" s="10"/>
      <c r="X3976" s="10"/>
      <c r="Y3976" s="31"/>
      <c r="Z3976" s="3"/>
      <c r="AA3976" s="1"/>
      <c r="AB3976" s="10"/>
      <c r="AC3976" s="3"/>
      <c r="AD3976" s="3"/>
      <c r="AE3976" s="3"/>
      <c r="AF3976" s="10"/>
      <c r="AG3976" s="1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5"/>
      <c r="W3977" s="10"/>
      <c r="X3977" s="10"/>
      <c r="Y3977" s="31"/>
      <c r="Z3977" s="3"/>
      <c r="AA3977" s="1"/>
      <c r="AB3977" s="10"/>
      <c r="AC3977" s="3"/>
      <c r="AD3977" s="3"/>
      <c r="AE3977" s="3"/>
      <c r="AF3977" s="10"/>
      <c r="AG3977" s="1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5"/>
      <c r="W3978" s="10"/>
      <c r="X3978" s="10"/>
      <c r="Y3978" s="31"/>
      <c r="Z3978" s="3"/>
      <c r="AA3978" s="1"/>
      <c r="AB3978" s="10"/>
      <c r="AC3978" s="3"/>
      <c r="AD3978" s="3"/>
      <c r="AE3978" s="3"/>
      <c r="AF3978" s="10"/>
      <c r="AG3978" s="1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5"/>
      <c r="W3979" s="10"/>
      <c r="X3979" s="10"/>
      <c r="Y3979" s="31"/>
      <c r="Z3979" s="3"/>
      <c r="AA3979" s="1"/>
      <c r="AB3979" s="10"/>
      <c r="AC3979" s="3"/>
      <c r="AD3979" s="3"/>
      <c r="AE3979" s="3"/>
      <c r="AF3979" s="10"/>
      <c r="AG3979" s="1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5"/>
      <c r="W3980" s="10"/>
      <c r="X3980" s="10"/>
      <c r="Y3980" s="31"/>
      <c r="Z3980" s="3"/>
      <c r="AA3980" s="1"/>
      <c r="AB3980" s="10"/>
      <c r="AC3980" s="3"/>
      <c r="AD3980" s="3"/>
      <c r="AE3980" s="3"/>
      <c r="AF3980" s="10"/>
      <c r="AG3980" s="1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5"/>
      <c r="W3981" s="10"/>
      <c r="X3981" s="10"/>
      <c r="Y3981" s="31"/>
      <c r="Z3981" s="3"/>
      <c r="AA3981" s="1"/>
      <c r="AB3981" s="10"/>
      <c r="AC3981" s="3"/>
      <c r="AD3981" s="3"/>
      <c r="AE3981" s="3"/>
      <c r="AF3981" s="10"/>
      <c r="AG3981" s="1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5"/>
      <c r="W3982" s="10"/>
      <c r="X3982" s="10"/>
      <c r="Y3982" s="31"/>
      <c r="Z3982" s="3"/>
      <c r="AA3982" s="1"/>
      <c r="AB3982" s="10"/>
      <c r="AC3982" s="3"/>
      <c r="AD3982" s="3"/>
      <c r="AE3982" s="3"/>
      <c r="AF3982" s="10"/>
      <c r="AG3982" s="1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5"/>
      <c r="W3983" s="10"/>
      <c r="X3983" s="10"/>
      <c r="Y3983" s="31"/>
      <c r="Z3983" s="3"/>
      <c r="AA3983" s="1"/>
      <c r="AB3983" s="10"/>
      <c r="AC3983" s="3"/>
      <c r="AD3983" s="3"/>
      <c r="AE3983" s="3"/>
      <c r="AF3983" s="10"/>
      <c r="AG3983" s="1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5"/>
      <c r="W3984" s="10"/>
      <c r="X3984" s="10"/>
      <c r="Y3984" s="31"/>
      <c r="Z3984" s="3"/>
      <c r="AA3984" s="1"/>
      <c r="AB3984" s="10"/>
      <c r="AC3984" s="3"/>
      <c r="AD3984" s="3"/>
      <c r="AE3984" s="3"/>
      <c r="AF3984" s="10"/>
      <c r="AG3984" s="1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5"/>
      <c r="W3985" s="10"/>
      <c r="X3985" s="10"/>
      <c r="Y3985" s="31"/>
      <c r="Z3985" s="3"/>
      <c r="AA3985" s="1"/>
      <c r="AB3985" s="10"/>
      <c r="AC3985" s="3"/>
      <c r="AD3985" s="3"/>
      <c r="AE3985" s="3"/>
      <c r="AF3985" s="10"/>
      <c r="AG3985" s="1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5"/>
      <c r="W3986" s="10"/>
      <c r="X3986" s="10"/>
      <c r="Y3986" s="31"/>
      <c r="Z3986" s="3"/>
      <c r="AA3986" s="1"/>
      <c r="AB3986" s="10"/>
      <c r="AC3986" s="3"/>
      <c r="AD3986" s="3"/>
      <c r="AE3986" s="3"/>
      <c r="AF3986" s="10"/>
      <c r="AG3986" s="1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5"/>
      <c r="W3987" s="10"/>
      <c r="X3987" s="10"/>
      <c r="Y3987" s="31"/>
      <c r="Z3987" s="3"/>
      <c r="AA3987" s="1"/>
      <c r="AB3987" s="10"/>
      <c r="AC3987" s="3"/>
      <c r="AD3987" s="3"/>
      <c r="AE3987" s="3"/>
      <c r="AF3987" s="10"/>
      <c r="AG3987" s="1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5"/>
      <c r="W3988" s="10"/>
      <c r="X3988" s="10"/>
      <c r="Y3988" s="31"/>
      <c r="Z3988" s="3"/>
      <c r="AA3988" s="1"/>
      <c r="AB3988" s="10"/>
      <c r="AC3988" s="3"/>
      <c r="AD3988" s="3"/>
      <c r="AE3988" s="3"/>
      <c r="AF3988" s="10"/>
      <c r="AG3988" s="1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5"/>
      <c r="W3989" s="10"/>
      <c r="X3989" s="10"/>
      <c r="Y3989" s="31"/>
      <c r="Z3989" s="3"/>
      <c r="AA3989" s="1"/>
      <c r="AB3989" s="10"/>
      <c r="AC3989" s="3"/>
      <c r="AD3989" s="3"/>
      <c r="AE3989" s="3"/>
      <c r="AF3989" s="10"/>
      <c r="AG3989" s="1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5"/>
      <c r="W3990" s="10"/>
      <c r="X3990" s="10"/>
      <c r="Y3990" s="31"/>
      <c r="Z3990" s="3"/>
      <c r="AA3990" s="1"/>
      <c r="AB3990" s="10"/>
      <c r="AC3990" s="3"/>
      <c r="AD3990" s="3"/>
      <c r="AE3990" s="3"/>
      <c r="AF3990" s="10"/>
      <c r="AG3990" s="1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5"/>
      <c r="W3991" s="10"/>
      <c r="X3991" s="10"/>
      <c r="Y3991" s="31"/>
      <c r="Z3991" s="3"/>
      <c r="AA3991" s="1"/>
      <c r="AB3991" s="10"/>
      <c r="AC3991" s="3"/>
      <c r="AD3991" s="3"/>
      <c r="AE3991" s="3"/>
      <c r="AF3991" s="10"/>
      <c r="AG3991" s="1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5"/>
      <c r="W3992" s="10"/>
      <c r="X3992" s="10"/>
      <c r="Y3992" s="31"/>
      <c r="Z3992" s="3"/>
      <c r="AA3992" s="1"/>
      <c r="AB3992" s="10"/>
      <c r="AC3992" s="3"/>
      <c r="AD3992" s="3"/>
      <c r="AE3992" s="3"/>
      <c r="AF3992" s="10"/>
      <c r="AG3992" s="1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5"/>
      <c r="W3993" s="10"/>
      <c r="X3993" s="10"/>
      <c r="Y3993" s="31"/>
      <c r="Z3993" s="3"/>
      <c r="AA3993" s="1"/>
      <c r="AB3993" s="10"/>
      <c r="AC3993" s="3"/>
      <c r="AD3993" s="3"/>
      <c r="AE3993" s="3"/>
      <c r="AF3993" s="10"/>
      <c r="AG3993" s="1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5"/>
      <c r="W3994" s="10"/>
      <c r="X3994" s="10"/>
      <c r="Y3994" s="31"/>
      <c r="Z3994" s="3"/>
      <c r="AA3994" s="1"/>
      <c r="AB3994" s="10"/>
      <c r="AC3994" s="3"/>
      <c r="AD3994" s="3"/>
      <c r="AE3994" s="3"/>
      <c r="AF3994" s="10"/>
      <c r="AG3994" s="1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5"/>
      <c r="W3995" s="10"/>
      <c r="X3995" s="10"/>
      <c r="Y3995" s="31"/>
      <c r="Z3995" s="3"/>
      <c r="AA3995" s="1"/>
      <c r="AB3995" s="10"/>
      <c r="AC3995" s="3"/>
      <c r="AD3995" s="3"/>
      <c r="AE3995" s="3"/>
      <c r="AF3995" s="10"/>
      <c r="AG3995" s="1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5"/>
      <c r="W3996" s="10"/>
      <c r="X3996" s="10"/>
      <c r="Y3996" s="31"/>
      <c r="Z3996" s="3"/>
      <c r="AA3996" s="1"/>
      <c r="AB3996" s="10"/>
      <c r="AC3996" s="3"/>
      <c r="AD3996" s="3"/>
      <c r="AE3996" s="3"/>
      <c r="AF3996" s="10"/>
      <c r="AG3996" s="1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5"/>
      <c r="W3997" s="10"/>
      <c r="X3997" s="10"/>
      <c r="Y3997" s="31"/>
      <c r="Z3997" s="3"/>
      <c r="AA3997" s="1"/>
      <c r="AB3997" s="10"/>
      <c r="AC3997" s="3"/>
      <c r="AD3997" s="3"/>
      <c r="AE3997" s="3"/>
      <c r="AF3997" s="10"/>
      <c r="AG3997" s="1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5"/>
      <c r="W3998" s="10"/>
      <c r="X3998" s="10"/>
      <c r="Y3998" s="31"/>
      <c r="Z3998" s="3"/>
      <c r="AA3998" s="1"/>
      <c r="AB3998" s="10"/>
      <c r="AC3998" s="3"/>
      <c r="AD3998" s="3"/>
      <c r="AE3998" s="3"/>
      <c r="AF3998" s="10"/>
      <c r="AG3998" s="1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5"/>
      <c r="W3999" s="10"/>
      <c r="X3999" s="10"/>
      <c r="Y3999" s="31"/>
      <c r="Z3999" s="3"/>
      <c r="AA3999" s="1"/>
      <c r="AB3999" s="10"/>
      <c r="AC3999" s="3"/>
      <c r="AD3999" s="3"/>
      <c r="AE3999" s="3"/>
      <c r="AF3999" s="10"/>
      <c r="AG3999" s="1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5"/>
      <c r="W4000" s="10"/>
      <c r="X4000" s="10"/>
      <c r="Y4000" s="31"/>
      <c r="Z4000" s="3"/>
      <c r="AA4000" s="1"/>
      <c r="AB4000" s="10"/>
      <c r="AC4000" s="3"/>
      <c r="AD4000" s="3"/>
      <c r="AE4000" s="3"/>
      <c r="AF4000" s="10"/>
      <c r="AG4000" s="1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5"/>
      <c r="W4001" s="10"/>
      <c r="X4001" s="10"/>
      <c r="Y4001" s="31"/>
      <c r="Z4001" s="3"/>
      <c r="AA4001" s="1"/>
      <c r="AB4001" s="10"/>
      <c r="AC4001" s="3"/>
      <c r="AD4001" s="3"/>
      <c r="AE4001" s="3"/>
      <c r="AF4001" s="10"/>
      <c r="AG4001" s="1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5"/>
      <c r="W4002" s="10"/>
      <c r="X4002" s="10"/>
      <c r="Y4002" s="31"/>
      <c r="Z4002" s="3"/>
      <c r="AA4002" s="1"/>
      <c r="AB4002" s="10"/>
      <c r="AC4002" s="3"/>
      <c r="AD4002" s="3"/>
      <c r="AE4002" s="3"/>
      <c r="AF4002" s="10"/>
      <c r="AG4002" s="1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5"/>
      <c r="W4003" s="10"/>
      <c r="X4003" s="10"/>
      <c r="Y4003" s="31"/>
      <c r="Z4003" s="3"/>
      <c r="AA4003" s="1"/>
      <c r="AB4003" s="10"/>
      <c r="AC4003" s="3"/>
      <c r="AD4003" s="3"/>
      <c r="AE4003" s="3"/>
      <c r="AF4003" s="10"/>
      <c r="AG4003" s="1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5"/>
      <c r="W4004" s="10"/>
      <c r="X4004" s="10"/>
      <c r="Y4004" s="31"/>
      <c r="Z4004" s="3"/>
      <c r="AA4004" s="1"/>
      <c r="AB4004" s="10"/>
      <c r="AC4004" s="3"/>
      <c r="AD4004" s="3"/>
      <c r="AE4004" s="3"/>
      <c r="AF4004" s="10"/>
      <c r="AG4004" s="1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5"/>
      <c r="W4005" s="10"/>
      <c r="X4005" s="10"/>
      <c r="Y4005" s="31"/>
      <c r="Z4005" s="3"/>
      <c r="AA4005" s="1"/>
      <c r="AB4005" s="10"/>
      <c r="AC4005" s="3"/>
      <c r="AD4005" s="3"/>
      <c r="AE4005" s="3"/>
      <c r="AF4005" s="10"/>
      <c r="AG4005" s="1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5"/>
      <c r="W4006" s="10"/>
      <c r="X4006" s="10"/>
      <c r="Y4006" s="31"/>
      <c r="Z4006" s="3"/>
      <c r="AA4006" s="1"/>
      <c r="AB4006" s="10"/>
      <c r="AC4006" s="3"/>
      <c r="AD4006" s="3"/>
      <c r="AE4006" s="3"/>
      <c r="AF4006" s="10"/>
      <c r="AG4006" s="1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5"/>
      <c r="W4007" s="10"/>
      <c r="X4007" s="10"/>
      <c r="Y4007" s="31"/>
      <c r="Z4007" s="3"/>
      <c r="AA4007" s="1"/>
      <c r="AB4007" s="10"/>
      <c r="AC4007" s="3"/>
      <c r="AD4007" s="3"/>
      <c r="AE4007" s="3"/>
      <c r="AF4007" s="10"/>
      <c r="AG4007" s="1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5"/>
      <c r="W4008" s="10"/>
      <c r="X4008" s="10"/>
      <c r="Y4008" s="31"/>
      <c r="Z4008" s="3"/>
      <c r="AA4008" s="1"/>
      <c r="AB4008" s="10"/>
      <c r="AC4008" s="3"/>
      <c r="AD4008" s="3"/>
      <c r="AE4008" s="3"/>
      <c r="AF4008" s="10"/>
      <c r="AG4008" s="1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5"/>
      <c r="W4009" s="10"/>
      <c r="X4009" s="10"/>
      <c r="Y4009" s="31"/>
      <c r="Z4009" s="3"/>
      <c r="AA4009" s="1"/>
      <c r="AB4009" s="10"/>
      <c r="AC4009" s="3"/>
      <c r="AD4009" s="3"/>
      <c r="AE4009" s="3"/>
      <c r="AF4009" s="10"/>
      <c r="AG4009" s="1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5"/>
      <c r="W4010" s="10"/>
      <c r="X4010" s="10"/>
      <c r="Y4010" s="31"/>
      <c r="Z4010" s="3"/>
      <c r="AA4010" s="1"/>
      <c r="AB4010" s="10"/>
      <c r="AC4010" s="3"/>
      <c r="AD4010" s="3"/>
      <c r="AE4010" s="3"/>
      <c r="AF4010" s="10"/>
      <c r="AG4010" s="1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5"/>
      <c r="W4011" s="10"/>
      <c r="X4011" s="10"/>
      <c r="Y4011" s="31"/>
      <c r="Z4011" s="3"/>
      <c r="AA4011" s="1"/>
      <c r="AB4011" s="10"/>
      <c r="AC4011" s="3"/>
      <c r="AD4011" s="3"/>
      <c r="AE4011" s="3"/>
      <c r="AF4011" s="10"/>
      <c r="AG4011" s="1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5"/>
      <c r="W4012" s="10"/>
      <c r="X4012" s="10"/>
      <c r="Y4012" s="31"/>
      <c r="Z4012" s="3"/>
      <c r="AA4012" s="1"/>
      <c r="AB4012" s="10"/>
      <c r="AC4012" s="3"/>
      <c r="AD4012" s="3"/>
      <c r="AE4012" s="3"/>
      <c r="AF4012" s="10"/>
      <c r="AG4012" s="1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5"/>
      <c r="W4013" s="10"/>
      <c r="X4013" s="10"/>
      <c r="Y4013" s="31"/>
      <c r="Z4013" s="3"/>
      <c r="AA4013" s="1"/>
      <c r="AB4013" s="10"/>
      <c r="AC4013" s="3"/>
      <c r="AD4013" s="3"/>
      <c r="AE4013" s="3"/>
      <c r="AF4013" s="10"/>
      <c r="AG4013" s="1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5"/>
      <c r="W4014" s="10"/>
      <c r="X4014" s="10"/>
      <c r="Y4014" s="31"/>
      <c r="Z4014" s="3"/>
      <c r="AA4014" s="1"/>
      <c r="AB4014" s="10"/>
      <c r="AC4014" s="3"/>
      <c r="AD4014" s="3"/>
      <c r="AE4014" s="3"/>
      <c r="AF4014" s="10"/>
      <c r="AG4014" s="1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5"/>
      <c r="W4015" s="10"/>
      <c r="X4015" s="10"/>
      <c r="Y4015" s="31"/>
      <c r="Z4015" s="3"/>
      <c r="AA4015" s="1"/>
      <c r="AB4015" s="10"/>
      <c r="AC4015" s="3"/>
      <c r="AD4015" s="3"/>
      <c r="AE4015" s="3"/>
      <c r="AF4015" s="10"/>
      <c r="AG4015" s="1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5"/>
      <c r="W4016" s="10"/>
      <c r="X4016" s="10"/>
      <c r="Y4016" s="31"/>
      <c r="Z4016" s="3"/>
      <c r="AA4016" s="1"/>
      <c r="AB4016" s="10"/>
      <c r="AC4016" s="3"/>
      <c r="AD4016" s="3"/>
      <c r="AE4016" s="3"/>
      <c r="AF4016" s="10"/>
      <c r="AG4016" s="1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5"/>
      <c r="W4017" s="10"/>
      <c r="X4017" s="10"/>
      <c r="Y4017" s="31"/>
      <c r="Z4017" s="3"/>
      <c r="AA4017" s="1"/>
      <c r="AB4017" s="10"/>
      <c r="AC4017" s="3"/>
      <c r="AD4017" s="3"/>
      <c r="AE4017" s="3"/>
      <c r="AF4017" s="10"/>
      <c r="AG4017" s="1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5"/>
      <c r="W4018" s="10"/>
      <c r="X4018" s="10"/>
      <c r="Y4018" s="31"/>
      <c r="Z4018" s="3"/>
      <c r="AA4018" s="1"/>
      <c r="AB4018" s="10"/>
      <c r="AC4018" s="3"/>
      <c r="AD4018" s="3"/>
      <c r="AE4018" s="3"/>
      <c r="AF4018" s="10"/>
      <c r="AG4018" s="1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5"/>
      <c r="W4019" s="10"/>
      <c r="X4019" s="10"/>
      <c r="Y4019" s="31"/>
      <c r="Z4019" s="3"/>
      <c r="AA4019" s="1"/>
      <c r="AB4019" s="10"/>
      <c r="AC4019" s="3"/>
      <c r="AD4019" s="3"/>
      <c r="AE4019" s="3"/>
      <c r="AF4019" s="10"/>
      <c r="AG4019" s="1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5"/>
      <c r="W4020" s="10"/>
      <c r="X4020" s="10"/>
      <c r="Y4020" s="31"/>
      <c r="Z4020" s="3"/>
      <c r="AA4020" s="1"/>
      <c r="AB4020" s="10"/>
      <c r="AC4020" s="3"/>
      <c r="AD4020" s="3"/>
      <c r="AE4020" s="3"/>
      <c r="AF4020" s="10"/>
      <c r="AG4020" s="1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5"/>
      <c r="W4021" s="10"/>
      <c r="X4021" s="10"/>
      <c r="Y4021" s="31"/>
      <c r="Z4021" s="3"/>
      <c r="AA4021" s="1"/>
      <c r="AB4021" s="10"/>
      <c r="AC4021" s="3"/>
      <c r="AD4021" s="3"/>
      <c r="AE4021" s="3"/>
      <c r="AF4021" s="10"/>
      <c r="AG4021" s="1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5"/>
      <c r="W4022" s="10"/>
      <c r="X4022" s="10"/>
      <c r="Y4022" s="31"/>
      <c r="Z4022" s="3"/>
      <c r="AA4022" s="1"/>
      <c r="AB4022" s="10"/>
      <c r="AC4022" s="3"/>
      <c r="AD4022" s="3"/>
      <c r="AE4022" s="3"/>
      <c r="AF4022" s="10"/>
      <c r="AG4022" s="1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5"/>
      <c r="W4023" s="10"/>
      <c r="X4023" s="10"/>
      <c r="Y4023" s="31"/>
      <c r="Z4023" s="3"/>
      <c r="AA4023" s="1"/>
      <c r="AB4023" s="10"/>
      <c r="AC4023" s="3"/>
      <c r="AD4023" s="3"/>
      <c r="AE4023" s="3"/>
      <c r="AF4023" s="10"/>
      <c r="AG4023" s="1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5"/>
      <c r="W4024" s="10"/>
      <c r="X4024" s="10"/>
      <c r="Y4024" s="31"/>
      <c r="Z4024" s="3"/>
      <c r="AA4024" s="1"/>
      <c r="AB4024" s="10"/>
      <c r="AC4024" s="3"/>
      <c r="AD4024" s="3"/>
      <c r="AE4024" s="3"/>
      <c r="AF4024" s="10"/>
      <c r="AG4024" s="1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5"/>
      <c r="W4025" s="10"/>
      <c r="X4025" s="10"/>
      <c r="Y4025" s="31"/>
      <c r="Z4025" s="3"/>
      <c r="AA4025" s="1"/>
      <c r="AB4025" s="10"/>
      <c r="AC4025" s="3"/>
      <c r="AD4025" s="3"/>
      <c r="AE4025" s="3"/>
      <c r="AF4025" s="10"/>
      <c r="AG4025" s="1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5"/>
      <c r="W4026" s="10"/>
      <c r="X4026" s="10"/>
      <c r="Y4026" s="31"/>
      <c r="Z4026" s="3"/>
      <c r="AA4026" s="1"/>
      <c r="AB4026" s="10"/>
      <c r="AC4026" s="3"/>
      <c r="AD4026" s="3"/>
      <c r="AE4026" s="3"/>
      <c r="AF4026" s="10"/>
      <c r="AG4026" s="1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5"/>
      <c r="W4027" s="10"/>
      <c r="X4027" s="10"/>
      <c r="Y4027" s="31"/>
      <c r="Z4027" s="3"/>
      <c r="AA4027" s="1"/>
      <c r="AB4027" s="10"/>
      <c r="AC4027" s="3"/>
      <c r="AD4027" s="3"/>
      <c r="AE4027" s="3"/>
      <c r="AF4027" s="10"/>
      <c r="AG4027" s="1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5"/>
      <c r="W4028" s="10"/>
      <c r="X4028" s="10"/>
      <c r="Y4028" s="31"/>
      <c r="Z4028" s="3"/>
      <c r="AA4028" s="1"/>
      <c r="AB4028" s="10"/>
      <c r="AC4028" s="3"/>
      <c r="AD4028" s="3"/>
      <c r="AE4028" s="3"/>
      <c r="AF4028" s="10"/>
      <c r="AG4028" s="1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5"/>
      <c r="W4029" s="29"/>
      <c r="X4029" s="29"/>
      <c r="Y4029" s="35"/>
      <c r="Z4029" s="22"/>
      <c r="AA4029" s="25"/>
      <c r="AB4029" s="29"/>
      <c r="AC4029" s="22"/>
      <c r="AD4029" s="22"/>
      <c r="AE4029" s="22"/>
      <c r="AF4029" s="29"/>
      <c r="AG4029" s="23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  <c r="EX4029" s="25"/>
    </row>
    <row r="4030" spans="1:154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5"/>
      <c r="W4030" s="10"/>
      <c r="X4030" s="10"/>
      <c r="Y4030" s="31"/>
      <c r="Z4030" s="3"/>
      <c r="AA4030" s="1"/>
      <c r="AB4030" s="10"/>
      <c r="AC4030" s="3"/>
      <c r="AD4030" s="3"/>
      <c r="AE4030" s="3"/>
      <c r="AF4030" s="10"/>
      <c r="AG4030" s="1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5"/>
      <c r="W4031" s="10"/>
      <c r="X4031" s="10"/>
      <c r="Y4031" s="31"/>
      <c r="Z4031" s="3"/>
      <c r="AA4031" s="1"/>
      <c r="AB4031" s="10"/>
      <c r="AC4031" s="3"/>
      <c r="AD4031" s="3"/>
      <c r="AE4031" s="3"/>
      <c r="AF4031" s="10"/>
      <c r="AG4031" s="1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5"/>
      <c r="W4032" s="10"/>
      <c r="X4032" s="10"/>
      <c r="Y4032" s="31"/>
      <c r="Z4032" s="3"/>
      <c r="AA4032" s="1"/>
      <c r="AB4032" s="10"/>
      <c r="AC4032" s="3"/>
      <c r="AD4032" s="3"/>
      <c r="AE4032" s="3"/>
      <c r="AF4032" s="10"/>
      <c r="AG4032" s="1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5"/>
      <c r="W4033" s="10"/>
      <c r="X4033" s="10"/>
      <c r="Y4033" s="31"/>
      <c r="Z4033" s="3"/>
      <c r="AA4033" s="1"/>
      <c r="AB4033" s="10"/>
      <c r="AC4033" s="3"/>
      <c r="AD4033" s="3"/>
      <c r="AE4033" s="3"/>
      <c r="AF4033" s="10"/>
      <c r="AG4033" s="1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5"/>
      <c r="W4034" s="10"/>
      <c r="X4034" s="10"/>
      <c r="Y4034" s="31"/>
      <c r="Z4034" s="3"/>
      <c r="AA4034" s="1"/>
      <c r="AB4034" s="10"/>
      <c r="AC4034" s="3"/>
      <c r="AD4034" s="3"/>
      <c r="AE4034" s="3"/>
      <c r="AF4034" s="10"/>
      <c r="AG4034" s="1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5"/>
      <c r="W4035" s="10"/>
      <c r="X4035" s="10"/>
      <c r="Y4035" s="31"/>
      <c r="Z4035" s="3"/>
      <c r="AA4035" s="1"/>
      <c r="AB4035" s="10"/>
      <c r="AC4035" s="3"/>
      <c r="AD4035" s="3"/>
      <c r="AE4035" s="3"/>
      <c r="AF4035" s="10"/>
      <c r="AG4035" s="1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5"/>
      <c r="W4036" s="10"/>
      <c r="X4036" s="10"/>
      <c r="Y4036" s="31"/>
      <c r="Z4036" s="3"/>
      <c r="AA4036" s="1"/>
      <c r="AB4036" s="10"/>
      <c r="AC4036" s="3"/>
      <c r="AD4036" s="3"/>
      <c r="AE4036" s="3"/>
      <c r="AF4036" s="10"/>
      <c r="AG4036" s="1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5"/>
      <c r="W4037" s="10"/>
      <c r="X4037" s="10"/>
      <c r="Y4037" s="31"/>
      <c r="Z4037" s="3"/>
      <c r="AA4037" s="1"/>
      <c r="AB4037" s="10"/>
      <c r="AC4037" s="3"/>
      <c r="AD4037" s="3"/>
      <c r="AE4037" s="3"/>
      <c r="AF4037" s="10"/>
      <c r="AG4037" s="1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5"/>
      <c r="W4038" s="10"/>
      <c r="X4038" s="10"/>
      <c r="Y4038" s="31"/>
      <c r="Z4038" s="3"/>
      <c r="AA4038" s="1"/>
      <c r="AB4038" s="10"/>
      <c r="AC4038" s="3"/>
      <c r="AD4038" s="3"/>
      <c r="AE4038" s="3"/>
      <c r="AF4038" s="10"/>
      <c r="AG4038" s="1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5"/>
      <c r="W4039" s="10"/>
      <c r="X4039" s="10"/>
      <c r="Y4039" s="31"/>
      <c r="Z4039" s="3"/>
      <c r="AA4039" s="1"/>
      <c r="AB4039" s="10"/>
      <c r="AC4039" s="3"/>
      <c r="AD4039" s="3"/>
      <c r="AE4039" s="3"/>
      <c r="AF4039" s="10"/>
      <c r="AG4039" s="1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5"/>
      <c r="W4040" s="10"/>
      <c r="X4040" s="10"/>
      <c r="Y4040" s="31"/>
      <c r="Z4040" s="3"/>
      <c r="AA4040" s="1"/>
      <c r="AB4040" s="10"/>
      <c r="AC4040" s="3"/>
      <c r="AD4040" s="3"/>
      <c r="AE4040" s="3"/>
      <c r="AF4040" s="10"/>
      <c r="AG4040" s="1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5"/>
      <c r="W4041" s="10"/>
      <c r="X4041" s="10"/>
      <c r="Y4041" s="31"/>
      <c r="Z4041" s="3"/>
      <c r="AA4041" s="1"/>
      <c r="AB4041" s="10"/>
      <c r="AC4041" s="3"/>
      <c r="AD4041" s="3"/>
      <c r="AE4041" s="3"/>
      <c r="AF4041" s="10"/>
      <c r="AG4041" s="1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5"/>
      <c r="W4042" s="10"/>
      <c r="X4042" s="10"/>
      <c r="Y4042" s="31"/>
      <c r="Z4042" s="3"/>
      <c r="AA4042" s="1"/>
      <c r="AB4042" s="10"/>
      <c r="AC4042" s="3"/>
      <c r="AD4042" s="3"/>
      <c r="AE4042" s="3"/>
      <c r="AF4042" s="10"/>
      <c r="AG4042" s="1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5"/>
      <c r="W4043" s="10"/>
      <c r="X4043" s="10"/>
      <c r="Y4043" s="31"/>
      <c r="Z4043" s="3"/>
      <c r="AA4043" s="1"/>
      <c r="AB4043" s="10"/>
      <c r="AC4043" s="3"/>
      <c r="AD4043" s="3"/>
      <c r="AE4043" s="3"/>
      <c r="AF4043" s="10"/>
      <c r="AG4043" s="1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5"/>
      <c r="W4044" s="10"/>
      <c r="X4044" s="10"/>
      <c r="Y4044" s="31"/>
      <c r="Z4044" s="3"/>
      <c r="AA4044" s="1"/>
      <c r="AB4044" s="10"/>
      <c r="AC4044" s="3"/>
      <c r="AD4044" s="3"/>
      <c r="AE4044" s="3"/>
      <c r="AF4044" s="10"/>
      <c r="AG4044" s="1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5"/>
      <c r="W4045" s="10"/>
      <c r="X4045" s="10"/>
      <c r="Y4045" s="31"/>
      <c r="Z4045" s="3"/>
      <c r="AA4045" s="1"/>
      <c r="AB4045" s="10"/>
      <c r="AC4045" s="3"/>
      <c r="AD4045" s="3"/>
      <c r="AE4045" s="3"/>
      <c r="AF4045" s="10"/>
      <c r="AG4045" s="1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5"/>
      <c r="W4046" s="10"/>
      <c r="X4046" s="10"/>
      <c r="Y4046" s="31"/>
      <c r="Z4046" s="3"/>
      <c r="AA4046" s="1"/>
      <c r="AB4046" s="10"/>
      <c r="AC4046" s="3"/>
      <c r="AD4046" s="3"/>
      <c r="AE4046" s="3"/>
      <c r="AF4046" s="10"/>
      <c r="AG4046" s="1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5"/>
      <c r="W4047" s="10"/>
      <c r="X4047" s="10"/>
      <c r="Y4047" s="31"/>
      <c r="Z4047" s="3"/>
      <c r="AA4047" s="1"/>
      <c r="AB4047" s="10"/>
      <c r="AC4047" s="3"/>
      <c r="AD4047" s="3"/>
      <c r="AE4047" s="3"/>
      <c r="AF4047" s="10"/>
      <c r="AG4047" s="1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5"/>
      <c r="W4048" s="10"/>
      <c r="X4048" s="10"/>
      <c r="Y4048" s="31"/>
      <c r="Z4048" s="3"/>
      <c r="AA4048" s="1"/>
      <c r="AB4048" s="10"/>
      <c r="AC4048" s="3"/>
      <c r="AD4048" s="3"/>
      <c r="AE4048" s="3"/>
      <c r="AF4048" s="10"/>
      <c r="AG4048" s="1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5"/>
      <c r="W4049" s="10"/>
      <c r="X4049" s="10"/>
      <c r="Y4049" s="31"/>
      <c r="Z4049" s="3"/>
      <c r="AA4049" s="1"/>
      <c r="AB4049" s="10"/>
      <c r="AC4049" s="3"/>
      <c r="AD4049" s="3"/>
      <c r="AE4049" s="3"/>
      <c r="AF4049" s="10"/>
      <c r="AG4049" s="1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5"/>
      <c r="W4050" s="10"/>
      <c r="X4050" s="10"/>
      <c r="Y4050" s="31"/>
      <c r="Z4050" s="3"/>
      <c r="AA4050" s="1"/>
      <c r="AB4050" s="10"/>
      <c r="AC4050" s="3"/>
      <c r="AD4050" s="3"/>
      <c r="AE4050" s="3"/>
      <c r="AF4050" s="10"/>
      <c r="AG4050" s="1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5"/>
      <c r="W4051" s="10"/>
      <c r="X4051" s="10"/>
      <c r="Y4051" s="31"/>
      <c r="Z4051" s="3"/>
      <c r="AA4051" s="1"/>
      <c r="AB4051" s="10"/>
      <c r="AC4051" s="3"/>
      <c r="AD4051" s="3"/>
      <c r="AE4051" s="3"/>
      <c r="AF4051" s="10"/>
      <c r="AG4051" s="1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5"/>
      <c r="W4052" s="10"/>
      <c r="X4052" s="10"/>
      <c r="Y4052" s="31"/>
      <c r="Z4052" s="3"/>
      <c r="AA4052" s="1"/>
      <c r="AB4052" s="10"/>
      <c r="AC4052" s="3"/>
      <c r="AD4052" s="3"/>
      <c r="AE4052" s="3"/>
      <c r="AF4052" s="10"/>
      <c r="AG4052" s="1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5"/>
      <c r="W4053" s="10"/>
      <c r="X4053" s="10"/>
      <c r="Y4053" s="31"/>
      <c r="Z4053" s="3"/>
      <c r="AA4053" s="1"/>
      <c r="AB4053" s="10"/>
      <c r="AC4053" s="3"/>
      <c r="AD4053" s="3"/>
      <c r="AE4053" s="3"/>
      <c r="AF4053" s="10"/>
      <c r="AG4053" s="1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5"/>
      <c r="W4054" s="10"/>
      <c r="X4054" s="10"/>
      <c r="Y4054" s="31"/>
      <c r="Z4054" s="3"/>
      <c r="AA4054" s="1"/>
      <c r="AB4054" s="10"/>
      <c r="AC4054" s="3"/>
      <c r="AD4054" s="3"/>
      <c r="AE4054" s="3"/>
      <c r="AF4054" s="10"/>
      <c r="AG4054" s="1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5"/>
      <c r="W4055" s="10"/>
      <c r="X4055" s="10"/>
      <c r="Y4055" s="31"/>
      <c r="Z4055" s="3"/>
      <c r="AA4055" s="1"/>
      <c r="AB4055" s="10"/>
      <c r="AC4055" s="3"/>
      <c r="AD4055" s="3"/>
      <c r="AE4055" s="3"/>
      <c r="AF4055" s="10"/>
      <c r="AG4055" s="1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5"/>
      <c r="W4056" s="10"/>
      <c r="X4056" s="10"/>
      <c r="Y4056" s="31"/>
      <c r="Z4056" s="3"/>
      <c r="AA4056" s="1"/>
      <c r="AB4056" s="10"/>
      <c r="AC4056" s="3"/>
      <c r="AD4056" s="3"/>
      <c r="AE4056" s="3"/>
      <c r="AF4056" s="10"/>
      <c r="AG4056" s="1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5"/>
      <c r="W4057" s="10"/>
      <c r="X4057" s="10"/>
      <c r="Y4057" s="31"/>
      <c r="Z4057" s="3"/>
      <c r="AA4057" s="1"/>
      <c r="AB4057" s="10"/>
      <c r="AC4057" s="3"/>
      <c r="AD4057" s="3"/>
      <c r="AE4057" s="3"/>
      <c r="AF4057" s="10"/>
      <c r="AG4057" s="1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5"/>
      <c r="W4058" s="10"/>
      <c r="X4058" s="10"/>
      <c r="Y4058" s="31"/>
      <c r="Z4058" s="3"/>
      <c r="AA4058" s="1"/>
      <c r="AB4058" s="10"/>
      <c r="AC4058" s="3"/>
      <c r="AD4058" s="3"/>
      <c r="AE4058" s="3"/>
      <c r="AF4058" s="10"/>
      <c r="AG4058" s="1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5"/>
      <c r="W4059" s="10"/>
      <c r="X4059" s="10"/>
      <c r="Y4059" s="31"/>
      <c r="Z4059" s="3"/>
      <c r="AA4059" s="1"/>
      <c r="AB4059" s="10"/>
      <c r="AC4059" s="3"/>
      <c r="AD4059" s="3"/>
      <c r="AE4059" s="3"/>
      <c r="AF4059" s="10"/>
      <c r="AG4059" s="1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5"/>
      <c r="W4060" s="10"/>
      <c r="X4060" s="10"/>
      <c r="Y4060" s="31"/>
      <c r="Z4060" s="3"/>
      <c r="AA4060" s="1"/>
      <c r="AB4060" s="10"/>
      <c r="AC4060" s="3"/>
      <c r="AD4060" s="3"/>
      <c r="AE4060" s="3"/>
      <c r="AF4060" s="10"/>
      <c r="AG4060" s="1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5"/>
      <c r="W4061" s="10"/>
      <c r="X4061" s="10"/>
      <c r="Y4061" s="31"/>
      <c r="Z4061" s="3"/>
      <c r="AA4061" s="1"/>
      <c r="AB4061" s="10"/>
      <c r="AC4061" s="3"/>
      <c r="AD4061" s="3"/>
      <c r="AE4061" s="3"/>
      <c r="AF4061" s="10"/>
      <c r="AG4061" s="1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5"/>
      <c r="W4062" s="10"/>
      <c r="X4062" s="10"/>
      <c r="Y4062" s="31"/>
      <c r="Z4062" s="3"/>
      <c r="AA4062" s="1"/>
      <c r="AB4062" s="10"/>
      <c r="AC4062" s="3"/>
      <c r="AD4062" s="3"/>
      <c r="AE4062" s="3"/>
      <c r="AF4062" s="10"/>
      <c r="AG4062" s="1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5"/>
      <c r="W4063" s="10"/>
      <c r="X4063" s="10"/>
      <c r="Y4063" s="31"/>
      <c r="Z4063" s="3"/>
      <c r="AA4063" s="1"/>
      <c r="AB4063" s="10"/>
      <c r="AC4063" s="3"/>
      <c r="AD4063" s="3"/>
      <c r="AE4063" s="3"/>
      <c r="AF4063" s="10"/>
      <c r="AG4063" s="1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5"/>
      <c r="W4064" s="10"/>
      <c r="X4064" s="10"/>
      <c r="Y4064" s="31"/>
      <c r="Z4064" s="3"/>
      <c r="AA4064" s="1"/>
      <c r="AB4064" s="10"/>
      <c r="AC4064" s="3"/>
      <c r="AD4064" s="3"/>
      <c r="AE4064" s="3"/>
      <c r="AF4064" s="10"/>
      <c r="AG4064" s="1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5"/>
      <c r="W4065" s="10"/>
      <c r="X4065" s="10"/>
      <c r="Y4065" s="31"/>
      <c r="Z4065" s="3"/>
      <c r="AA4065" s="1"/>
      <c r="AB4065" s="10"/>
      <c r="AC4065" s="3"/>
      <c r="AD4065" s="3"/>
      <c r="AE4065" s="3"/>
      <c r="AF4065" s="10"/>
      <c r="AG4065" s="1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5"/>
      <c r="W4066" s="10"/>
      <c r="X4066" s="10"/>
      <c r="Y4066" s="31"/>
      <c r="Z4066" s="3"/>
      <c r="AA4066" s="1"/>
      <c r="AB4066" s="10"/>
      <c r="AC4066" s="3"/>
      <c r="AD4066" s="3"/>
      <c r="AE4066" s="3"/>
      <c r="AF4066" s="10"/>
      <c r="AG4066" s="1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5"/>
      <c r="W4067" s="10"/>
      <c r="X4067" s="10"/>
      <c r="Y4067" s="31"/>
      <c r="Z4067" s="3"/>
      <c r="AA4067" s="1"/>
      <c r="AB4067" s="10"/>
      <c r="AC4067" s="3"/>
      <c r="AD4067" s="3"/>
      <c r="AE4067" s="3"/>
      <c r="AF4067" s="10"/>
      <c r="AG4067" s="1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5"/>
      <c r="W4068" s="10"/>
      <c r="X4068" s="10"/>
      <c r="Y4068" s="31"/>
      <c r="Z4068" s="3"/>
      <c r="AA4068" s="1"/>
      <c r="AB4068" s="10"/>
      <c r="AC4068" s="3"/>
      <c r="AD4068" s="3"/>
      <c r="AE4068" s="3"/>
      <c r="AF4068" s="10"/>
      <c r="AG4068" s="1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5"/>
      <c r="W4069" s="10"/>
      <c r="X4069" s="10"/>
      <c r="Y4069" s="31"/>
      <c r="Z4069" s="3"/>
      <c r="AA4069" s="1"/>
      <c r="AB4069" s="10"/>
      <c r="AC4069" s="3"/>
      <c r="AD4069" s="3"/>
      <c r="AE4069" s="3"/>
      <c r="AF4069" s="10"/>
      <c r="AG4069" s="1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5"/>
      <c r="W4070" s="10"/>
      <c r="X4070" s="10"/>
      <c r="Y4070" s="31"/>
      <c r="Z4070" s="3"/>
      <c r="AA4070" s="1"/>
      <c r="AB4070" s="10"/>
      <c r="AC4070" s="3"/>
      <c r="AD4070" s="3"/>
      <c r="AE4070" s="3"/>
      <c r="AF4070" s="10"/>
      <c r="AG4070" s="1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5"/>
      <c r="W4071" s="10"/>
      <c r="X4071" s="10"/>
      <c r="Y4071" s="31"/>
      <c r="Z4071" s="3"/>
      <c r="AA4071" s="1"/>
      <c r="AB4071" s="10"/>
      <c r="AC4071" s="3"/>
      <c r="AD4071" s="3"/>
      <c r="AE4071" s="3"/>
      <c r="AF4071" s="10"/>
      <c r="AG4071" s="1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5"/>
      <c r="W4072" s="10"/>
      <c r="X4072" s="10"/>
      <c r="Y4072" s="31"/>
      <c r="Z4072" s="3"/>
      <c r="AA4072" s="1"/>
      <c r="AB4072" s="10"/>
      <c r="AC4072" s="3"/>
      <c r="AD4072" s="3"/>
      <c r="AE4072" s="3"/>
      <c r="AF4072" s="10"/>
      <c r="AG4072" s="1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5"/>
      <c r="W4073" s="10"/>
      <c r="X4073" s="10"/>
      <c r="Y4073" s="31"/>
      <c r="Z4073" s="3"/>
      <c r="AA4073" s="1"/>
      <c r="AB4073" s="10"/>
      <c r="AC4073" s="3"/>
      <c r="AD4073" s="3"/>
      <c r="AE4073" s="3"/>
      <c r="AF4073" s="10"/>
      <c r="AG4073" s="1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5"/>
      <c r="W4074" s="10"/>
      <c r="X4074" s="10"/>
      <c r="Y4074" s="31"/>
      <c r="Z4074" s="3"/>
      <c r="AA4074" s="1"/>
      <c r="AB4074" s="10"/>
      <c r="AC4074" s="3"/>
      <c r="AD4074" s="3"/>
      <c r="AE4074" s="3"/>
      <c r="AF4074" s="10"/>
      <c r="AG4074" s="1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5"/>
      <c r="W4075" s="10"/>
      <c r="X4075" s="10"/>
      <c r="Y4075" s="31"/>
      <c r="Z4075" s="3"/>
      <c r="AA4075" s="1"/>
      <c r="AB4075" s="10"/>
      <c r="AC4075" s="3"/>
      <c r="AD4075" s="3"/>
      <c r="AE4075" s="3"/>
      <c r="AF4075" s="10"/>
      <c r="AG4075" s="1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5"/>
      <c r="W4076" s="10"/>
      <c r="X4076" s="10"/>
      <c r="Y4076" s="31"/>
      <c r="Z4076" s="3"/>
      <c r="AA4076" s="1"/>
      <c r="AB4076" s="10"/>
      <c r="AC4076" s="3"/>
      <c r="AD4076" s="3"/>
      <c r="AE4076" s="3"/>
      <c r="AF4076" s="10"/>
      <c r="AG4076" s="1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5"/>
      <c r="W4077" s="10"/>
      <c r="X4077" s="10"/>
      <c r="Y4077" s="31"/>
      <c r="Z4077" s="3"/>
      <c r="AA4077" s="1"/>
      <c r="AB4077" s="10"/>
      <c r="AC4077" s="3"/>
      <c r="AD4077" s="3"/>
      <c r="AE4077" s="3"/>
      <c r="AF4077" s="10"/>
      <c r="AG4077" s="1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5"/>
      <c r="W4078" s="10"/>
      <c r="X4078" s="10"/>
      <c r="Y4078" s="31"/>
      <c r="Z4078" s="3"/>
      <c r="AA4078" s="1"/>
      <c r="AB4078" s="10"/>
      <c r="AC4078" s="3"/>
      <c r="AD4078" s="3"/>
      <c r="AE4078" s="3"/>
      <c r="AF4078" s="10"/>
      <c r="AG4078" s="1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5"/>
      <c r="W4079" s="10"/>
      <c r="X4079" s="10"/>
      <c r="Y4079" s="31"/>
      <c r="Z4079" s="3"/>
      <c r="AA4079" s="1"/>
      <c r="AB4079" s="10"/>
      <c r="AC4079" s="3"/>
      <c r="AD4079" s="3"/>
      <c r="AE4079" s="3"/>
      <c r="AF4079" s="10"/>
      <c r="AG4079" s="1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5"/>
      <c r="W4080" s="10"/>
      <c r="X4080" s="10"/>
      <c r="Y4080" s="31"/>
      <c r="Z4080" s="3"/>
      <c r="AA4080" s="1"/>
      <c r="AB4080" s="10"/>
      <c r="AC4080" s="3"/>
      <c r="AD4080" s="3"/>
      <c r="AE4080" s="3"/>
      <c r="AF4080" s="10"/>
      <c r="AG4080" s="1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5"/>
      <c r="W4081" s="10"/>
      <c r="X4081" s="10"/>
      <c r="Y4081" s="31"/>
      <c r="Z4081" s="3"/>
      <c r="AA4081" s="1"/>
      <c r="AB4081" s="10"/>
      <c r="AC4081" s="3"/>
      <c r="AD4081" s="3"/>
      <c r="AE4081" s="3"/>
      <c r="AF4081" s="10"/>
      <c r="AG4081" s="1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5"/>
      <c r="W4082" s="10"/>
      <c r="X4082" s="10"/>
      <c r="Y4082" s="31"/>
      <c r="Z4082" s="3"/>
      <c r="AA4082" s="1"/>
      <c r="AB4082" s="10"/>
      <c r="AC4082" s="3"/>
      <c r="AD4082" s="3"/>
      <c r="AE4082" s="3"/>
      <c r="AF4082" s="10"/>
      <c r="AG4082" s="1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5"/>
      <c r="W4083" s="10"/>
      <c r="X4083" s="10"/>
      <c r="Y4083" s="31"/>
      <c r="Z4083" s="3"/>
      <c r="AA4083" s="1"/>
      <c r="AB4083" s="10"/>
      <c r="AC4083" s="3"/>
      <c r="AD4083" s="3"/>
      <c r="AE4083" s="3"/>
      <c r="AF4083" s="10"/>
      <c r="AG4083" s="1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5"/>
      <c r="W4084" s="10"/>
      <c r="X4084" s="10"/>
      <c r="Y4084" s="31"/>
      <c r="Z4084" s="3"/>
      <c r="AA4084" s="1"/>
      <c r="AB4084" s="10"/>
      <c r="AC4084" s="3"/>
      <c r="AD4084" s="3"/>
      <c r="AE4084" s="3"/>
      <c r="AF4084" s="10"/>
      <c r="AG4084" s="1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5"/>
      <c r="W4085" s="10"/>
      <c r="X4085" s="10"/>
      <c r="Y4085" s="31"/>
      <c r="Z4085" s="3"/>
      <c r="AA4085" s="1"/>
      <c r="AB4085" s="10"/>
      <c r="AC4085" s="3"/>
      <c r="AD4085" s="3"/>
      <c r="AE4085" s="3"/>
      <c r="AF4085" s="10"/>
      <c r="AG4085" s="1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5"/>
      <c r="W4086" s="10"/>
      <c r="X4086" s="10"/>
      <c r="Y4086" s="31"/>
      <c r="Z4086" s="3"/>
      <c r="AA4086" s="1"/>
      <c r="AB4086" s="10"/>
      <c r="AC4086" s="3"/>
      <c r="AD4086" s="3"/>
      <c r="AE4086" s="3"/>
      <c r="AF4086" s="10"/>
      <c r="AG4086" s="1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5"/>
      <c r="W4087" s="10"/>
      <c r="X4087" s="10"/>
      <c r="Y4087" s="31"/>
      <c r="Z4087" s="3"/>
      <c r="AA4087" s="1"/>
      <c r="AB4087" s="10"/>
      <c r="AC4087" s="3"/>
      <c r="AD4087" s="3"/>
      <c r="AE4087" s="3"/>
      <c r="AF4087" s="10"/>
      <c r="AG4087" s="1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5"/>
      <c r="W4088" s="10"/>
      <c r="X4088" s="10"/>
      <c r="Y4088" s="31"/>
      <c r="Z4088" s="3"/>
      <c r="AA4088" s="1"/>
      <c r="AB4088" s="10"/>
      <c r="AC4088" s="3"/>
      <c r="AD4088" s="3"/>
      <c r="AE4088" s="3"/>
      <c r="AF4088" s="10"/>
      <c r="AG4088" s="1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5"/>
      <c r="W4089" s="10"/>
      <c r="X4089" s="10"/>
      <c r="Y4089" s="31"/>
      <c r="Z4089" s="3"/>
      <c r="AA4089" s="1"/>
      <c r="AB4089" s="10"/>
      <c r="AC4089" s="3"/>
      <c r="AD4089" s="3"/>
      <c r="AE4089" s="3"/>
      <c r="AF4089" s="10"/>
      <c r="AG4089" s="1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5"/>
      <c r="W4090" s="10"/>
      <c r="X4090" s="10"/>
      <c r="Y4090" s="31"/>
      <c r="Z4090" s="3"/>
      <c r="AA4090" s="1"/>
      <c r="AB4090" s="10"/>
      <c r="AC4090" s="3"/>
      <c r="AD4090" s="3"/>
      <c r="AE4090" s="3"/>
      <c r="AF4090" s="10"/>
      <c r="AG4090" s="1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5"/>
      <c r="W4091" s="10"/>
      <c r="X4091" s="10"/>
      <c r="Y4091" s="31"/>
      <c r="Z4091" s="3"/>
      <c r="AA4091" s="1"/>
      <c r="AB4091" s="10"/>
      <c r="AC4091" s="3"/>
      <c r="AD4091" s="3"/>
      <c r="AE4091" s="3"/>
      <c r="AF4091" s="10"/>
      <c r="AG4091" s="1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5"/>
      <c r="W4092" s="10"/>
      <c r="X4092" s="10"/>
      <c r="Y4092" s="31"/>
      <c r="Z4092" s="3"/>
      <c r="AA4092" s="1"/>
      <c r="AB4092" s="10"/>
      <c r="AC4092" s="3"/>
      <c r="AD4092" s="3"/>
      <c r="AE4092" s="3"/>
      <c r="AF4092" s="10"/>
      <c r="AG4092" s="1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5"/>
      <c r="W4093" s="10"/>
      <c r="X4093" s="10"/>
      <c r="Y4093" s="31"/>
      <c r="Z4093" s="3"/>
      <c r="AA4093" s="1"/>
      <c r="AB4093" s="10"/>
      <c r="AC4093" s="3"/>
      <c r="AD4093" s="3"/>
      <c r="AE4093" s="3"/>
      <c r="AF4093" s="10"/>
      <c r="AG4093" s="1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5"/>
      <c r="W4094" s="10"/>
      <c r="X4094" s="10"/>
      <c r="Y4094" s="31"/>
      <c r="Z4094" s="3"/>
      <c r="AA4094" s="1"/>
      <c r="AB4094" s="10"/>
      <c r="AC4094" s="3"/>
      <c r="AD4094" s="3"/>
      <c r="AE4094" s="3"/>
      <c r="AF4094" s="10"/>
      <c r="AG4094" s="1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5"/>
      <c r="W4095" s="10"/>
      <c r="X4095" s="10"/>
      <c r="Y4095" s="31"/>
      <c r="Z4095" s="3"/>
      <c r="AA4095" s="1"/>
      <c r="AB4095" s="10"/>
      <c r="AC4095" s="3"/>
      <c r="AD4095" s="3"/>
      <c r="AE4095" s="3"/>
      <c r="AF4095" s="10"/>
      <c r="AG4095" s="1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5"/>
      <c r="W4096" s="10"/>
      <c r="X4096" s="10"/>
      <c r="Y4096" s="31"/>
      <c r="Z4096" s="3"/>
      <c r="AA4096" s="1"/>
      <c r="AB4096" s="10"/>
      <c r="AC4096" s="3"/>
      <c r="AD4096" s="3"/>
      <c r="AE4096" s="3"/>
      <c r="AF4096" s="10"/>
      <c r="AG4096" s="1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5"/>
      <c r="W4097" s="10"/>
      <c r="X4097" s="10"/>
      <c r="Y4097" s="31"/>
      <c r="Z4097" s="3"/>
      <c r="AA4097" s="1"/>
      <c r="AB4097" s="10"/>
      <c r="AC4097" s="3"/>
      <c r="AD4097" s="3"/>
      <c r="AE4097" s="3"/>
      <c r="AF4097" s="10"/>
      <c r="AG4097" s="1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5"/>
      <c r="W4098" s="10"/>
      <c r="X4098" s="10"/>
      <c r="Y4098" s="31"/>
      <c r="Z4098" s="3"/>
      <c r="AA4098" s="1"/>
      <c r="AB4098" s="10"/>
      <c r="AC4098" s="3"/>
      <c r="AD4098" s="3"/>
      <c r="AE4098" s="3"/>
      <c r="AF4098" s="10"/>
      <c r="AG4098" s="1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5"/>
      <c r="W4099" s="10"/>
      <c r="X4099" s="10"/>
      <c r="Y4099" s="31"/>
      <c r="Z4099" s="3"/>
      <c r="AA4099" s="1"/>
      <c r="AB4099" s="10"/>
      <c r="AC4099" s="3"/>
      <c r="AD4099" s="3"/>
      <c r="AE4099" s="3"/>
      <c r="AF4099" s="10"/>
      <c r="AG4099" s="1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5"/>
      <c r="W4100" s="10"/>
      <c r="X4100" s="10"/>
      <c r="Y4100" s="31"/>
      <c r="Z4100" s="3"/>
      <c r="AA4100" s="1"/>
      <c r="AB4100" s="10"/>
      <c r="AC4100" s="3"/>
      <c r="AD4100" s="3"/>
      <c r="AE4100" s="3"/>
      <c r="AF4100" s="10"/>
      <c r="AG4100" s="1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5"/>
      <c r="W4101" s="10"/>
      <c r="X4101" s="10"/>
      <c r="Y4101" s="31"/>
      <c r="Z4101" s="3"/>
      <c r="AA4101" s="1"/>
      <c r="AB4101" s="10"/>
      <c r="AC4101" s="3"/>
      <c r="AD4101" s="3"/>
      <c r="AE4101" s="3"/>
      <c r="AF4101" s="10"/>
      <c r="AG4101" s="1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5"/>
      <c r="W4102" s="10"/>
      <c r="X4102" s="10"/>
      <c r="Y4102" s="31"/>
      <c r="Z4102" s="3"/>
      <c r="AA4102" s="1"/>
      <c r="AB4102" s="10"/>
      <c r="AC4102" s="3"/>
      <c r="AD4102" s="3"/>
      <c r="AE4102" s="3"/>
      <c r="AF4102" s="10"/>
      <c r="AG4102" s="1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5"/>
      <c r="W4103" s="10"/>
      <c r="X4103" s="10"/>
      <c r="Y4103" s="31"/>
      <c r="Z4103" s="3"/>
      <c r="AA4103" s="1"/>
      <c r="AB4103" s="10"/>
      <c r="AC4103" s="3"/>
      <c r="AD4103" s="3"/>
      <c r="AE4103" s="3"/>
      <c r="AF4103" s="10"/>
      <c r="AG4103" s="1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5"/>
      <c r="W4104" s="10"/>
      <c r="X4104" s="10"/>
      <c r="Y4104" s="31"/>
      <c r="Z4104" s="3"/>
      <c r="AA4104" s="1"/>
      <c r="AB4104" s="10"/>
      <c r="AC4104" s="3"/>
      <c r="AD4104" s="3"/>
      <c r="AE4104" s="3"/>
      <c r="AF4104" s="10"/>
      <c r="AG4104" s="1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5"/>
      <c r="W4105" s="10"/>
      <c r="X4105" s="10"/>
      <c r="Y4105" s="31"/>
      <c r="Z4105" s="3"/>
      <c r="AA4105" s="1"/>
      <c r="AB4105" s="10"/>
      <c r="AC4105" s="3"/>
      <c r="AD4105" s="3"/>
      <c r="AE4105" s="3"/>
      <c r="AF4105" s="10"/>
      <c r="AG4105" s="1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5"/>
      <c r="W4106" s="10"/>
      <c r="X4106" s="10"/>
      <c r="Y4106" s="31"/>
      <c r="Z4106" s="3"/>
      <c r="AA4106" s="1"/>
      <c r="AB4106" s="10"/>
      <c r="AC4106" s="3"/>
      <c r="AD4106" s="3"/>
      <c r="AE4106" s="3"/>
      <c r="AF4106" s="10"/>
      <c r="AG4106" s="1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5"/>
      <c r="W4107" s="10"/>
      <c r="X4107" s="10"/>
      <c r="Y4107" s="31"/>
      <c r="Z4107" s="3"/>
      <c r="AA4107" s="1"/>
      <c r="AB4107" s="10"/>
      <c r="AC4107" s="3"/>
      <c r="AD4107" s="3"/>
      <c r="AE4107" s="3"/>
      <c r="AF4107" s="10"/>
      <c r="AG4107" s="1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5"/>
      <c r="W4108" s="10"/>
      <c r="X4108" s="10"/>
      <c r="Y4108" s="31"/>
      <c r="Z4108" s="3"/>
      <c r="AA4108" s="1"/>
      <c r="AB4108" s="10"/>
      <c r="AC4108" s="3"/>
      <c r="AD4108" s="3"/>
      <c r="AE4108" s="3"/>
      <c r="AF4108" s="10"/>
      <c r="AG4108" s="1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5"/>
      <c r="W4109" s="10"/>
      <c r="X4109" s="10"/>
      <c r="Y4109" s="31"/>
      <c r="Z4109" s="3"/>
      <c r="AA4109" s="1"/>
      <c r="AB4109" s="10"/>
      <c r="AC4109" s="3"/>
      <c r="AD4109" s="3"/>
      <c r="AE4109" s="3"/>
      <c r="AF4109" s="10"/>
      <c r="AG4109" s="1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5"/>
      <c r="W4110" s="10"/>
      <c r="X4110" s="10"/>
      <c r="Y4110" s="31"/>
      <c r="Z4110" s="3"/>
      <c r="AA4110" s="1"/>
      <c r="AB4110" s="10"/>
      <c r="AC4110" s="3"/>
      <c r="AD4110" s="3"/>
      <c r="AE4110" s="3"/>
      <c r="AF4110" s="10"/>
      <c r="AG4110" s="1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5"/>
      <c r="W4111" s="10"/>
      <c r="X4111" s="10"/>
      <c r="Y4111" s="31"/>
      <c r="Z4111" s="3"/>
      <c r="AA4111" s="1"/>
      <c r="AB4111" s="10"/>
      <c r="AC4111" s="3"/>
      <c r="AD4111" s="3"/>
      <c r="AE4111" s="3"/>
      <c r="AF4111" s="10"/>
      <c r="AG4111" s="1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5"/>
      <c r="W4112" s="10"/>
      <c r="X4112" s="10"/>
      <c r="Y4112" s="31"/>
      <c r="Z4112" s="3"/>
      <c r="AA4112" s="1"/>
      <c r="AB4112" s="10"/>
      <c r="AC4112" s="3"/>
      <c r="AD4112" s="3"/>
      <c r="AE4112" s="3"/>
      <c r="AF4112" s="10"/>
      <c r="AG4112" s="1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5"/>
      <c r="W4113" s="10"/>
      <c r="X4113" s="10"/>
      <c r="Y4113" s="31"/>
      <c r="Z4113" s="3"/>
      <c r="AA4113" s="1"/>
      <c r="AB4113" s="10"/>
      <c r="AC4113" s="3"/>
      <c r="AD4113" s="3"/>
      <c r="AE4113" s="3"/>
      <c r="AF4113" s="10"/>
      <c r="AG4113" s="1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5"/>
      <c r="W4114" s="10"/>
      <c r="X4114" s="10"/>
      <c r="Y4114" s="31"/>
      <c r="Z4114" s="3"/>
      <c r="AA4114" s="1"/>
      <c r="AB4114" s="10"/>
      <c r="AC4114" s="3"/>
      <c r="AD4114" s="3"/>
      <c r="AE4114" s="3"/>
      <c r="AF4114" s="10"/>
      <c r="AG4114" s="1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5"/>
      <c r="W4115" s="10"/>
      <c r="X4115" s="10"/>
      <c r="Y4115" s="31"/>
      <c r="Z4115" s="3"/>
      <c r="AA4115" s="1"/>
      <c r="AB4115" s="10"/>
      <c r="AC4115" s="3"/>
      <c r="AD4115" s="3"/>
      <c r="AE4115" s="3"/>
      <c r="AF4115" s="10"/>
      <c r="AG4115" s="1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5"/>
      <c r="W4116" s="10"/>
      <c r="X4116" s="10"/>
      <c r="Y4116" s="31"/>
      <c r="Z4116" s="3"/>
      <c r="AA4116" s="1"/>
      <c r="AB4116" s="10"/>
      <c r="AC4116" s="3"/>
      <c r="AD4116" s="3"/>
      <c r="AE4116" s="3"/>
      <c r="AF4116" s="10"/>
      <c r="AG4116" s="1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5"/>
      <c r="W4117" s="10"/>
      <c r="X4117" s="10"/>
      <c r="Y4117" s="31"/>
      <c r="Z4117" s="3"/>
      <c r="AA4117" s="1"/>
      <c r="AB4117" s="10"/>
      <c r="AC4117" s="3"/>
      <c r="AD4117" s="3"/>
      <c r="AE4117" s="3"/>
      <c r="AF4117" s="10"/>
      <c r="AG4117" s="1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5"/>
      <c r="W4118" s="10"/>
      <c r="X4118" s="10"/>
      <c r="Y4118" s="31"/>
      <c r="Z4118" s="3"/>
      <c r="AA4118" s="1"/>
      <c r="AB4118" s="10"/>
      <c r="AC4118" s="3"/>
      <c r="AD4118" s="3"/>
      <c r="AE4118" s="3"/>
      <c r="AF4118" s="10"/>
      <c r="AG4118" s="1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5"/>
      <c r="W4119" s="10"/>
      <c r="X4119" s="10"/>
      <c r="Y4119" s="31"/>
      <c r="Z4119" s="3"/>
      <c r="AA4119" s="1"/>
      <c r="AB4119" s="10"/>
      <c r="AC4119" s="3"/>
      <c r="AD4119" s="3"/>
      <c r="AE4119" s="3"/>
      <c r="AF4119" s="10"/>
      <c r="AG4119" s="1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5"/>
      <c r="W4120" s="10"/>
      <c r="X4120" s="10"/>
      <c r="Y4120" s="31"/>
      <c r="Z4120" s="3"/>
      <c r="AA4120" s="1"/>
      <c r="AB4120" s="10"/>
      <c r="AC4120" s="3"/>
      <c r="AD4120" s="3"/>
      <c r="AE4120" s="3"/>
      <c r="AF4120" s="10"/>
      <c r="AG4120" s="1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5"/>
      <c r="W4121" s="10"/>
      <c r="X4121" s="10"/>
      <c r="Y4121" s="31"/>
      <c r="Z4121" s="3"/>
      <c r="AA4121" s="1"/>
      <c r="AB4121" s="10"/>
      <c r="AC4121" s="3"/>
      <c r="AD4121" s="3"/>
      <c r="AE4121" s="3"/>
      <c r="AF4121" s="10"/>
      <c r="AG4121" s="1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5"/>
      <c r="W4122" s="10"/>
      <c r="X4122" s="10"/>
      <c r="Y4122" s="31"/>
      <c r="Z4122" s="3"/>
      <c r="AA4122" s="1"/>
      <c r="AB4122" s="10"/>
      <c r="AC4122" s="3"/>
      <c r="AD4122" s="3"/>
      <c r="AE4122" s="3"/>
      <c r="AF4122" s="10"/>
      <c r="AG4122" s="1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5"/>
      <c r="W4123" s="10"/>
      <c r="X4123" s="10"/>
      <c r="Y4123" s="31"/>
      <c r="Z4123" s="3"/>
      <c r="AA4123" s="1"/>
      <c r="AB4123" s="10"/>
      <c r="AC4123" s="3"/>
      <c r="AD4123" s="3"/>
      <c r="AE4123" s="3"/>
      <c r="AF4123" s="10"/>
      <c r="AG4123" s="1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5"/>
      <c r="W4124" s="10"/>
      <c r="X4124" s="10"/>
      <c r="Y4124" s="31"/>
      <c r="Z4124" s="3"/>
      <c r="AA4124" s="1"/>
      <c r="AB4124" s="10"/>
      <c r="AC4124" s="3"/>
      <c r="AD4124" s="3"/>
      <c r="AE4124" s="3"/>
      <c r="AF4124" s="10"/>
      <c r="AG4124" s="1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5"/>
      <c r="W4125" s="10"/>
      <c r="X4125" s="10"/>
      <c r="Y4125" s="31"/>
      <c r="Z4125" s="3"/>
      <c r="AA4125" s="1"/>
      <c r="AB4125" s="10"/>
      <c r="AC4125" s="3"/>
      <c r="AD4125" s="3"/>
      <c r="AE4125" s="3"/>
      <c r="AF4125" s="10"/>
      <c r="AG4125" s="1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5"/>
      <c r="W4126" s="10"/>
      <c r="X4126" s="10"/>
      <c r="Y4126" s="31"/>
      <c r="Z4126" s="3"/>
      <c r="AA4126" s="1"/>
      <c r="AB4126" s="10"/>
      <c r="AC4126" s="3"/>
      <c r="AD4126" s="3"/>
      <c r="AE4126" s="3"/>
      <c r="AF4126" s="10"/>
      <c r="AG4126" s="1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5"/>
      <c r="W4127" s="10"/>
      <c r="X4127" s="10"/>
      <c r="Y4127" s="31"/>
      <c r="Z4127" s="3"/>
      <c r="AA4127" s="1"/>
      <c r="AB4127" s="10"/>
      <c r="AC4127" s="3"/>
      <c r="AD4127" s="3"/>
      <c r="AE4127" s="3"/>
      <c r="AF4127" s="10"/>
      <c r="AG4127" s="1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5"/>
      <c r="W4128" s="10"/>
      <c r="X4128" s="10"/>
      <c r="Y4128" s="31"/>
      <c r="Z4128" s="3"/>
      <c r="AA4128" s="1"/>
      <c r="AB4128" s="10"/>
      <c r="AC4128" s="3"/>
      <c r="AD4128" s="3"/>
      <c r="AE4128" s="3"/>
      <c r="AF4128" s="10"/>
      <c r="AG4128" s="1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5"/>
      <c r="W4129" s="10"/>
      <c r="X4129" s="10"/>
      <c r="Y4129" s="31"/>
      <c r="Z4129" s="3"/>
      <c r="AA4129" s="1"/>
      <c r="AB4129" s="10"/>
      <c r="AC4129" s="3"/>
      <c r="AD4129" s="3"/>
      <c r="AE4129" s="3"/>
      <c r="AF4129" s="10"/>
      <c r="AG4129" s="1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5"/>
      <c r="W4130" s="10"/>
      <c r="X4130" s="10"/>
      <c r="Y4130" s="31"/>
      <c r="Z4130" s="3"/>
      <c r="AA4130" s="1"/>
      <c r="AB4130" s="10"/>
      <c r="AC4130" s="3"/>
      <c r="AD4130" s="3"/>
      <c r="AE4130" s="3"/>
      <c r="AF4130" s="10"/>
      <c r="AG4130" s="1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5"/>
      <c r="W4131" s="10"/>
      <c r="X4131" s="10"/>
      <c r="Y4131" s="31"/>
      <c r="Z4131" s="3"/>
      <c r="AA4131" s="1"/>
      <c r="AB4131" s="10"/>
      <c r="AC4131" s="3"/>
      <c r="AD4131" s="3"/>
      <c r="AE4131" s="3"/>
      <c r="AF4131" s="10"/>
      <c r="AG4131" s="1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5"/>
      <c r="W4132" s="10"/>
      <c r="X4132" s="10"/>
      <c r="Y4132" s="31"/>
      <c r="Z4132" s="3"/>
      <c r="AA4132" s="1"/>
      <c r="AB4132" s="10"/>
      <c r="AC4132" s="3"/>
      <c r="AD4132" s="3"/>
      <c r="AE4132" s="3"/>
      <c r="AF4132" s="10"/>
      <c r="AG4132" s="1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5"/>
      <c r="W4133" s="10"/>
      <c r="X4133" s="10"/>
      <c r="Y4133" s="31"/>
      <c r="Z4133" s="3"/>
      <c r="AA4133" s="1"/>
      <c r="AB4133" s="10"/>
      <c r="AC4133" s="3"/>
      <c r="AD4133" s="3"/>
      <c r="AE4133" s="3"/>
      <c r="AF4133" s="10"/>
      <c r="AG4133" s="1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5"/>
      <c r="W4134" s="10"/>
      <c r="X4134" s="10"/>
      <c r="Y4134" s="31"/>
      <c r="Z4134" s="3"/>
      <c r="AA4134" s="1"/>
      <c r="AB4134" s="10"/>
      <c r="AC4134" s="3"/>
      <c r="AD4134" s="3"/>
      <c r="AE4134" s="3"/>
      <c r="AF4134" s="10"/>
      <c r="AG4134" s="1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5"/>
      <c r="W4135" s="10"/>
      <c r="X4135" s="10"/>
      <c r="Y4135" s="31"/>
      <c r="Z4135" s="3"/>
      <c r="AA4135" s="1"/>
      <c r="AB4135" s="10"/>
      <c r="AC4135" s="3"/>
      <c r="AD4135" s="3"/>
      <c r="AE4135" s="3"/>
      <c r="AF4135" s="10"/>
      <c r="AG4135" s="1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5"/>
      <c r="W4136" s="10"/>
      <c r="X4136" s="10"/>
      <c r="Y4136" s="31"/>
      <c r="Z4136" s="3"/>
      <c r="AA4136" s="1"/>
      <c r="AB4136" s="10"/>
      <c r="AC4136" s="3"/>
      <c r="AD4136" s="3"/>
      <c r="AE4136" s="3"/>
      <c r="AF4136" s="10"/>
      <c r="AG4136" s="1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5"/>
      <c r="W4137" s="10"/>
      <c r="X4137" s="10"/>
      <c r="Y4137" s="31"/>
      <c r="Z4137" s="3"/>
      <c r="AA4137" s="1"/>
      <c r="AB4137" s="10"/>
      <c r="AC4137" s="3"/>
      <c r="AD4137" s="3"/>
      <c r="AE4137" s="3"/>
      <c r="AF4137" s="10"/>
      <c r="AG4137" s="1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5"/>
      <c r="W4138" s="10"/>
      <c r="X4138" s="10"/>
      <c r="Y4138" s="31"/>
      <c r="Z4138" s="3"/>
      <c r="AA4138" s="1"/>
      <c r="AB4138" s="10"/>
      <c r="AC4138" s="3"/>
      <c r="AD4138" s="3"/>
      <c r="AE4138" s="3"/>
      <c r="AF4138" s="10"/>
      <c r="AG4138" s="1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5"/>
      <c r="W4139" s="10"/>
      <c r="X4139" s="10"/>
      <c r="Y4139" s="31"/>
      <c r="Z4139" s="3"/>
      <c r="AA4139" s="1"/>
      <c r="AB4139" s="10"/>
      <c r="AC4139" s="3"/>
      <c r="AD4139" s="3"/>
      <c r="AE4139" s="3"/>
      <c r="AF4139" s="10"/>
      <c r="AG4139" s="1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5"/>
      <c r="W4140" s="10"/>
      <c r="X4140" s="10"/>
      <c r="Y4140" s="31"/>
      <c r="Z4140" s="3"/>
      <c r="AA4140" s="1"/>
      <c r="AB4140" s="10"/>
      <c r="AC4140" s="3"/>
      <c r="AD4140" s="3"/>
      <c r="AE4140" s="3"/>
      <c r="AF4140" s="10"/>
      <c r="AG4140" s="1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5"/>
      <c r="W4141" s="10"/>
      <c r="X4141" s="10"/>
      <c r="Y4141" s="31"/>
      <c r="Z4141" s="3"/>
      <c r="AA4141" s="1"/>
      <c r="AB4141" s="10"/>
      <c r="AC4141" s="3"/>
      <c r="AD4141" s="3"/>
      <c r="AE4141" s="3"/>
      <c r="AF4141" s="10"/>
      <c r="AG4141" s="1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5"/>
      <c r="W4142" s="10"/>
      <c r="X4142" s="10"/>
      <c r="Y4142" s="31"/>
      <c r="Z4142" s="3"/>
      <c r="AA4142" s="1"/>
      <c r="AB4142" s="10"/>
      <c r="AC4142" s="3"/>
      <c r="AD4142" s="3"/>
      <c r="AE4142" s="3"/>
      <c r="AF4142" s="10"/>
      <c r="AG4142" s="1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5"/>
      <c r="W4143" s="10"/>
      <c r="X4143" s="10"/>
      <c r="Y4143" s="31"/>
      <c r="Z4143" s="3"/>
      <c r="AA4143" s="1"/>
      <c r="AB4143" s="10"/>
      <c r="AC4143" s="3"/>
      <c r="AD4143" s="3"/>
      <c r="AE4143" s="3"/>
      <c r="AF4143" s="10"/>
      <c r="AG4143" s="1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5"/>
      <c r="W4144" s="10"/>
      <c r="X4144" s="10"/>
      <c r="Y4144" s="31"/>
      <c r="Z4144" s="3"/>
      <c r="AA4144" s="1"/>
      <c r="AB4144" s="10"/>
      <c r="AC4144" s="3"/>
      <c r="AD4144" s="3"/>
      <c r="AE4144" s="3"/>
      <c r="AF4144" s="10"/>
      <c r="AG4144" s="1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5"/>
      <c r="W4145" s="10"/>
      <c r="X4145" s="10"/>
      <c r="Y4145" s="31"/>
      <c r="Z4145" s="3"/>
      <c r="AA4145" s="1"/>
      <c r="AB4145" s="10"/>
      <c r="AC4145" s="3"/>
      <c r="AD4145" s="3"/>
      <c r="AE4145" s="3"/>
      <c r="AF4145" s="10"/>
      <c r="AG4145" s="1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5"/>
      <c r="W4146" s="10"/>
      <c r="X4146" s="10"/>
      <c r="Y4146" s="31"/>
      <c r="Z4146" s="3"/>
      <c r="AA4146" s="1"/>
      <c r="AB4146" s="10"/>
      <c r="AC4146" s="3"/>
      <c r="AD4146" s="3"/>
      <c r="AE4146" s="3"/>
      <c r="AF4146" s="10"/>
      <c r="AG4146" s="1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5"/>
      <c r="W4147" s="10"/>
      <c r="X4147" s="10"/>
      <c r="Y4147" s="31"/>
      <c r="Z4147" s="3"/>
      <c r="AA4147" s="1"/>
      <c r="AB4147" s="10"/>
      <c r="AC4147" s="3"/>
      <c r="AD4147" s="3"/>
      <c r="AE4147" s="3"/>
      <c r="AF4147" s="10"/>
      <c r="AG4147" s="1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5"/>
      <c r="W4148" s="10"/>
      <c r="X4148" s="10"/>
      <c r="Y4148" s="31"/>
      <c r="Z4148" s="3"/>
      <c r="AA4148" s="1"/>
      <c r="AB4148" s="10"/>
      <c r="AC4148" s="3"/>
      <c r="AD4148" s="3"/>
      <c r="AE4148" s="3"/>
      <c r="AF4148" s="10"/>
      <c r="AG4148" s="1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5"/>
      <c r="W4149" s="10"/>
      <c r="X4149" s="10"/>
      <c r="Y4149" s="31"/>
      <c r="Z4149" s="3"/>
      <c r="AA4149" s="1"/>
      <c r="AB4149" s="10"/>
      <c r="AC4149" s="3"/>
      <c r="AD4149" s="3"/>
      <c r="AE4149" s="3"/>
      <c r="AF4149" s="10"/>
      <c r="AG4149" s="1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5"/>
      <c r="W4150" s="10"/>
      <c r="X4150" s="10"/>
      <c r="Y4150" s="31"/>
      <c r="Z4150" s="3"/>
      <c r="AA4150" s="1"/>
      <c r="AB4150" s="10"/>
      <c r="AC4150" s="3"/>
      <c r="AD4150" s="3"/>
      <c r="AE4150" s="3"/>
      <c r="AF4150" s="10"/>
      <c r="AG4150" s="1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5"/>
      <c r="W4151" s="10"/>
      <c r="X4151" s="10"/>
      <c r="Y4151" s="31"/>
      <c r="Z4151" s="3"/>
      <c r="AA4151" s="1"/>
      <c r="AB4151" s="10"/>
      <c r="AC4151" s="3"/>
      <c r="AD4151" s="3"/>
      <c r="AE4151" s="3"/>
      <c r="AF4151" s="10"/>
      <c r="AG4151" s="1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5"/>
      <c r="W4152" s="10"/>
      <c r="X4152" s="10"/>
      <c r="Y4152" s="31"/>
      <c r="Z4152" s="3"/>
      <c r="AA4152" s="1"/>
      <c r="AB4152" s="10"/>
      <c r="AC4152" s="3"/>
      <c r="AD4152" s="3"/>
      <c r="AE4152" s="3"/>
      <c r="AF4152" s="10"/>
      <c r="AG4152" s="1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5"/>
      <c r="W4153" s="10"/>
      <c r="X4153" s="10"/>
      <c r="Y4153" s="31"/>
      <c r="Z4153" s="3"/>
      <c r="AA4153" s="1"/>
      <c r="AB4153" s="10"/>
      <c r="AC4153" s="3"/>
      <c r="AD4153" s="3"/>
      <c r="AE4153" s="3"/>
      <c r="AF4153" s="10"/>
      <c r="AG4153" s="1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5"/>
      <c r="W4154" s="10"/>
      <c r="X4154" s="10"/>
      <c r="Y4154" s="31"/>
      <c r="Z4154" s="3"/>
      <c r="AA4154" s="1"/>
      <c r="AB4154" s="10"/>
      <c r="AC4154" s="3"/>
      <c r="AD4154" s="3"/>
      <c r="AE4154" s="3"/>
      <c r="AF4154" s="10"/>
      <c r="AG4154" s="1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5"/>
      <c r="W4155" s="10"/>
      <c r="X4155" s="10"/>
      <c r="Y4155" s="31"/>
      <c r="Z4155" s="3"/>
      <c r="AA4155" s="1"/>
      <c r="AB4155" s="10"/>
      <c r="AC4155" s="3"/>
      <c r="AD4155" s="3"/>
      <c r="AE4155" s="3"/>
      <c r="AF4155" s="10"/>
      <c r="AG4155" s="1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5"/>
      <c r="W4156" s="10"/>
      <c r="X4156" s="10"/>
      <c r="Y4156" s="31"/>
      <c r="Z4156" s="3"/>
      <c r="AA4156" s="1"/>
      <c r="AB4156" s="10"/>
      <c r="AC4156" s="3"/>
      <c r="AD4156" s="3"/>
      <c r="AE4156" s="3"/>
      <c r="AF4156" s="10"/>
      <c r="AG4156" s="1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5"/>
      <c r="W4157" s="10"/>
      <c r="X4157" s="10"/>
      <c r="Y4157" s="31"/>
      <c r="Z4157" s="3"/>
      <c r="AA4157" s="1"/>
      <c r="AB4157" s="10"/>
      <c r="AC4157" s="3"/>
      <c r="AD4157" s="3"/>
      <c r="AE4157" s="3"/>
      <c r="AF4157" s="10"/>
      <c r="AG4157" s="1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5"/>
      <c r="W4158" s="10"/>
      <c r="X4158" s="10"/>
      <c r="Y4158" s="31"/>
      <c r="Z4158" s="3"/>
      <c r="AA4158" s="1"/>
      <c r="AB4158" s="10"/>
      <c r="AC4158" s="3"/>
      <c r="AD4158" s="3"/>
      <c r="AE4158" s="3"/>
      <c r="AF4158" s="10"/>
      <c r="AG4158" s="1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5"/>
      <c r="W4159" s="10"/>
      <c r="X4159" s="10"/>
      <c r="Y4159" s="31"/>
      <c r="Z4159" s="3"/>
      <c r="AA4159" s="1"/>
      <c r="AB4159" s="10"/>
      <c r="AC4159" s="3"/>
      <c r="AD4159" s="3"/>
      <c r="AE4159" s="3"/>
      <c r="AF4159" s="10"/>
      <c r="AG4159" s="1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5"/>
      <c r="W4160" s="10"/>
      <c r="X4160" s="10"/>
      <c r="Y4160" s="31"/>
      <c r="Z4160" s="3"/>
      <c r="AA4160" s="1"/>
      <c r="AB4160" s="10"/>
      <c r="AC4160" s="3"/>
      <c r="AD4160" s="3"/>
      <c r="AE4160" s="3"/>
      <c r="AF4160" s="10"/>
      <c r="AG4160" s="1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5"/>
      <c r="W4161" s="10"/>
      <c r="X4161" s="10"/>
      <c r="Y4161" s="31"/>
      <c r="Z4161" s="3"/>
      <c r="AA4161" s="1"/>
      <c r="AB4161" s="10"/>
      <c r="AC4161" s="3"/>
      <c r="AD4161" s="3"/>
      <c r="AE4161" s="3"/>
      <c r="AF4161" s="10"/>
      <c r="AG4161" s="1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5"/>
      <c r="W4162" s="10"/>
      <c r="X4162" s="10"/>
      <c r="Y4162" s="31"/>
      <c r="Z4162" s="3"/>
      <c r="AA4162" s="1"/>
      <c r="AB4162" s="10"/>
      <c r="AC4162" s="3"/>
      <c r="AD4162" s="3"/>
      <c r="AE4162" s="3"/>
      <c r="AF4162" s="10"/>
      <c r="AG4162" s="1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5"/>
      <c r="W4163" s="10"/>
      <c r="X4163" s="10"/>
      <c r="Y4163" s="31"/>
      <c r="Z4163" s="3"/>
      <c r="AA4163" s="1"/>
      <c r="AB4163" s="10"/>
      <c r="AC4163" s="3"/>
      <c r="AD4163" s="3"/>
      <c r="AE4163" s="3"/>
      <c r="AF4163" s="10"/>
      <c r="AG4163" s="1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5"/>
      <c r="W4164" s="10"/>
      <c r="X4164" s="10"/>
      <c r="Y4164" s="31"/>
      <c r="Z4164" s="3"/>
      <c r="AA4164" s="1"/>
      <c r="AB4164" s="10"/>
      <c r="AC4164" s="3"/>
      <c r="AD4164" s="3"/>
      <c r="AE4164" s="3"/>
      <c r="AF4164" s="10"/>
      <c r="AG4164" s="1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5"/>
      <c r="W4165" s="10"/>
      <c r="X4165" s="10"/>
      <c r="Y4165" s="31"/>
      <c r="Z4165" s="3"/>
      <c r="AA4165" s="1"/>
      <c r="AB4165" s="10"/>
      <c r="AC4165" s="3"/>
      <c r="AD4165" s="3"/>
      <c r="AE4165" s="3"/>
      <c r="AF4165" s="10"/>
      <c r="AG4165" s="1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5"/>
      <c r="W4166" s="10"/>
      <c r="X4166" s="10"/>
      <c r="Y4166" s="31"/>
      <c r="Z4166" s="3"/>
      <c r="AA4166" s="1"/>
      <c r="AB4166" s="10"/>
      <c r="AC4166" s="3"/>
      <c r="AD4166" s="3"/>
      <c r="AE4166" s="3"/>
      <c r="AF4166" s="10"/>
      <c r="AG4166" s="1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5"/>
      <c r="W4167" s="10"/>
      <c r="X4167" s="10"/>
      <c r="Y4167" s="31"/>
      <c r="Z4167" s="3"/>
      <c r="AA4167" s="1"/>
      <c r="AB4167" s="10"/>
      <c r="AC4167" s="3"/>
      <c r="AD4167" s="3"/>
      <c r="AE4167" s="3"/>
      <c r="AF4167" s="10"/>
      <c r="AG4167" s="1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5"/>
      <c r="W4168" s="10"/>
      <c r="X4168" s="10"/>
      <c r="Y4168" s="31"/>
      <c r="Z4168" s="3"/>
      <c r="AA4168" s="1"/>
      <c r="AB4168" s="10"/>
      <c r="AC4168" s="3"/>
      <c r="AD4168" s="3"/>
      <c r="AE4168" s="3"/>
      <c r="AF4168" s="10"/>
      <c r="AG4168" s="1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5"/>
      <c r="W4169" s="10"/>
      <c r="X4169" s="10"/>
      <c r="Y4169" s="31"/>
      <c r="Z4169" s="3"/>
      <c r="AA4169" s="1"/>
      <c r="AB4169" s="10"/>
      <c r="AC4169" s="3"/>
      <c r="AD4169" s="3"/>
      <c r="AE4169" s="3"/>
      <c r="AF4169" s="10"/>
      <c r="AG4169" s="1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5"/>
      <c r="W4170" s="10"/>
      <c r="X4170" s="10"/>
      <c r="Y4170" s="31"/>
      <c r="Z4170" s="3"/>
      <c r="AA4170" s="1"/>
      <c r="AB4170" s="10"/>
      <c r="AC4170" s="3"/>
      <c r="AD4170" s="3"/>
      <c r="AE4170" s="3"/>
      <c r="AF4170" s="10"/>
      <c r="AG4170" s="1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5"/>
      <c r="W4171" s="10"/>
      <c r="X4171" s="10"/>
      <c r="Y4171" s="31"/>
      <c r="Z4171" s="3"/>
      <c r="AA4171" s="1"/>
      <c r="AB4171" s="10"/>
      <c r="AC4171" s="3"/>
      <c r="AD4171" s="3"/>
      <c r="AE4171" s="3"/>
      <c r="AF4171" s="10"/>
      <c r="AG4171" s="1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5"/>
      <c r="W4172" s="10"/>
      <c r="X4172" s="10"/>
      <c r="Y4172" s="31"/>
      <c r="Z4172" s="3"/>
      <c r="AA4172" s="1"/>
      <c r="AB4172" s="10"/>
      <c r="AC4172" s="3"/>
      <c r="AD4172" s="3"/>
      <c r="AE4172" s="3"/>
      <c r="AF4172" s="10"/>
      <c r="AG4172" s="1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5"/>
      <c r="W4173" s="10"/>
      <c r="X4173" s="10"/>
      <c r="Y4173" s="31"/>
      <c r="Z4173" s="3"/>
      <c r="AA4173" s="1"/>
      <c r="AB4173" s="10"/>
      <c r="AC4173" s="3"/>
      <c r="AD4173" s="3"/>
      <c r="AE4173" s="3"/>
      <c r="AF4173" s="10"/>
      <c r="AG4173" s="1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5"/>
      <c r="W4174" s="10"/>
      <c r="X4174" s="10"/>
      <c r="Y4174" s="31"/>
      <c r="Z4174" s="3"/>
      <c r="AA4174" s="1"/>
      <c r="AB4174" s="10"/>
      <c r="AC4174" s="3"/>
      <c r="AD4174" s="3"/>
      <c r="AE4174" s="3"/>
      <c r="AF4174" s="10"/>
      <c r="AG4174" s="1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5"/>
      <c r="W4175" s="10"/>
      <c r="X4175" s="10"/>
      <c r="Y4175" s="31"/>
      <c r="Z4175" s="3"/>
      <c r="AA4175" s="1"/>
      <c r="AB4175" s="10"/>
      <c r="AC4175" s="3"/>
      <c r="AD4175" s="3"/>
      <c r="AE4175" s="3"/>
      <c r="AF4175" s="10"/>
      <c r="AG4175" s="1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5"/>
      <c r="W4176" s="10"/>
      <c r="X4176" s="10"/>
      <c r="Y4176" s="31"/>
      <c r="Z4176" s="3"/>
      <c r="AA4176" s="1"/>
      <c r="AB4176" s="10"/>
      <c r="AC4176" s="3"/>
      <c r="AD4176" s="3"/>
      <c r="AE4176" s="3"/>
      <c r="AF4176" s="10"/>
      <c r="AG4176" s="1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5"/>
      <c r="W4177" s="10"/>
      <c r="X4177" s="10"/>
      <c r="Y4177" s="31"/>
      <c r="Z4177" s="3"/>
      <c r="AA4177" s="1"/>
      <c r="AB4177" s="10"/>
      <c r="AC4177" s="3"/>
      <c r="AD4177" s="3"/>
      <c r="AE4177" s="3"/>
      <c r="AF4177" s="10"/>
      <c r="AG4177" s="1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5"/>
      <c r="W4178" s="10"/>
      <c r="X4178" s="10"/>
      <c r="Y4178" s="31"/>
      <c r="Z4178" s="3"/>
      <c r="AA4178" s="1"/>
      <c r="AB4178" s="10"/>
      <c r="AC4178" s="3"/>
      <c r="AD4178" s="3"/>
      <c r="AE4178" s="3"/>
      <c r="AF4178" s="10"/>
      <c r="AG4178" s="1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5"/>
      <c r="W4179" s="10"/>
      <c r="X4179" s="10"/>
      <c r="Y4179" s="31"/>
      <c r="Z4179" s="3"/>
      <c r="AA4179" s="1"/>
      <c r="AB4179" s="10"/>
      <c r="AC4179" s="3"/>
      <c r="AD4179" s="3"/>
      <c r="AE4179" s="3"/>
      <c r="AF4179" s="10"/>
      <c r="AG4179" s="1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5"/>
      <c r="W4180" s="10"/>
      <c r="X4180" s="10"/>
      <c r="Y4180" s="31"/>
      <c r="Z4180" s="3"/>
      <c r="AA4180" s="1"/>
      <c r="AB4180" s="10"/>
      <c r="AC4180" s="3"/>
      <c r="AD4180" s="3"/>
      <c r="AE4180" s="3"/>
      <c r="AF4180" s="10"/>
      <c r="AG4180" s="1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5"/>
      <c r="W4181" s="10"/>
      <c r="X4181" s="10"/>
      <c r="Y4181" s="31"/>
      <c r="Z4181" s="3"/>
      <c r="AA4181" s="1"/>
      <c r="AB4181" s="10"/>
      <c r="AC4181" s="3"/>
      <c r="AD4181" s="3"/>
      <c r="AE4181" s="3"/>
      <c r="AF4181" s="10"/>
      <c r="AG4181" s="1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5"/>
      <c r="W4182" s="10"/>
      <c r="X4182" s="10"/>
      <c r="Y4182" s="31"/>
      <c r="Z4182" s="3"/>
      <c r="AA4182" s="1"/>
      <c r="AB4182" s="10"/>
      <c r="AC4182" s="3"/>
      <c r="AD4182" s="3"/>
      <c r="AE4182" s="3"/>
      <c r="AF4182" s="10"/>
      <c r="AG4182" s="1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5"/>
      <c r="W4183" s="10"/>
      <c r="X4183" s="10"/>
      <c r="Y4183" s="31"/>
      <c r="Z4183" s="3"/>
      <c r="AA4183" s="1"/>
      <c r="AB4183" s="10"/>
      <c r="AC4183" s="3"/>
      <c r="AD4183" s="3"/>
      <c r="AE4183" s="3"/>
      <c r="AF4183" s="10"/>
      <c r="AG4183" s="1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5"/>
      <c r="W4184" s="10"/>
      <c r="X4184" s="10"/>
      <c r="Y4184" s="31"/>
      <c r="Z4184" s="3"/>
      <c r="AA4184" s="1"/>
      <c r="AB4184" s="10"/>
      <c r="AC4184" s="3"/>
      <c r="AD4184" s="3"/>
      <c r="AE4184" s="3"/>
      <c r="AF4184" s="10"/>
      <c r="AG4184" s="1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5"/>
      <c r="W4185" s="10"/>
      <c r="X4185" s="10"/>
      <c r="Y4185" s="31"/>
      <c r="Z4185" s="3"/>
      <c r="AA4185" s="1"/>
      <c r="AB4185" s="10"/>
      <c r="AC4185" s="3"/>
      <c r="AD4185" s="3"/>
      <c r="AE4185" s="3"/>
      <c r="AF4185" s="10"/>
      <c r="AG4185" s="1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5"/>
      <c r="W4186" s="10"/>
      <c r="X4186" s="10"/>
      <c r="Y4186" s="31"/>
      <c r="Z4186" s="3"/>
      <c r="AA4186" s="1"/>
      <c r="AB4186" s="10"/>
      <c r="AC4186" s="3"/>
      <c r="AD4186" s="3"/>
      <c r="AE4186" s="3"/>
      <c r="AF4186" s="10"/>
      <c r="AG4186" s="1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5"/>
      <c r="W4187" s="10"/>
      <c r="X4187" s="10"/>
      <c r="Y4187" s="31"/>
      <c r="Z4187" s="3"/>
      <c r="AA4187" s="1"/>
      <c r="AB4187" s="10"/>
      <c r="AC4187" s="3"/>
      <c r="AD4187" s="3"/>
      <c r="AE4187" s="3"/>
      <c r="AF4187" s="10"/>
      <c r="AG4187" s="1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5"/>
      <c r="W4188" s="10"/>
      <c r="X4188" s="10"/>
      <c r="Y4188" s="31"/>
      <c r="Z4188" s="3"/>
      <c r="AA4188" s="1"/>
      <c r="AB4188" s="10"/>
      <c r="AC4188" s="3"/>
      <c r="AD4188" s="3"/>
      <c r="AE4188" s="3"/>
      <c r="AF4188" s="10"/>
      <c r="AG4188" s="1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5"/>
      <c r="W4189" s="10"/>
      <c r="X4189" s="10"/>
      <c r="Y4189" s="31"/>
      <c r="Z4189" s="3"/>
      <c r="AA4189" s="1"/>
      <c r="AB4189" s="10"/>
      <c r="AC4189" s="3"/>
      <c r="AD4189" s="3"/>
      <c r="AE4189" s="3"/>
      <c r="AF4189" s="10"/>
      <c r="AG4189" s="1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5"/>
      <c r="W4190" s="10"/>
      <c r="X4190" s="10"/>
      <c r="Y4190" s="31"/>
      <c r="Z4190" s="3"/>
      <c r="AA4190" s="1"/>
      <c r="AB4190" s="10"/>
      <c r="AC4190" s="3"/>
      <c r="AD4190" s="3"/>
      <c r="AE4190" s="3"/>
      <c r="AF4190" s="10"/>
      <c r="AG4190" s="1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5"/>
      <c r="W4191" s="10"/>
      <c r="X4191" s="10"/>
      <c r="Y4191" s="31"/>
      <c r="Z4191" s="3"/>
      <c r="AA4191" s="1"/>
      <c r="AB4191" s="10"/>
      <c r="AC4191" s="3"/>
      <c r="AD4191" s="3"/>
      <c r="AE4191" s="3"/>
      <c r="AF4191" s="10"/>
      <c r="AG4191" s="1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5"/>
      <c r="W4192" s="10"/>
      <c r="X4192" s="10"/>
      <c r="Y4192" s="31"/>
      <c r="Z4192" s="3"/>
      <c r="AA4192" s="1"/>
      <c r="AB4192" s="10"/>
      <c r="AC4192" s="3"/>
      <c r="AD4192" s="3"/>
      <c r="AE4192" s="3"/>
      <c r="AF4192" s="10"/>
      <c r="AG4192" s="1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5"/>
      <c r="W4193" s="10"/>
      <c r="X4193" s="10"/>
      <c r="Y4193" s="31"/>
      <c r="Z4193" s="3"/>
      <c r="AA4193" s="1"/>
      <c r="AB4193" s="10"/>
      <c r="AC4193" s="3"/>
      <c r="AD4193" s="3"/>
      <c r="AE4193" s="3"/>
      <c r="AF4193" s="10"/>
      <c r="AG4193" s="1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5"/>
      <c r="W4194" s="10"/>
      <c r="X4194" s="10"/>
      <c r="Y4194" s="31"/>
      <c r="Z4194" s="3"/>
      <c r="AA4194" s="1"/>
      <c r="AB4194" s="10"/>
      <c r="AC4194" s="3"/>
      <c r="AD4194" s="3"/>
      <c r="AE4194" s="3"/>
      <c r="AF4194" s="10"/>
      <c r="AG4194" s="1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5"/>
      <c r="W4195" s="10"/>
      <c r="X4195" s="10"/>
      <c r="Y4195" s="31"/>
      <c r="Z4195" s="3"/>
      <c r="AA4195" s="1"/>
      <c r="AB4195" s="10"/>
      <c r="AC4195" s="3"/>
      <c r="AD4195" s="3"/>
      <c r="AE4195" s="3"/>
      <c r="AF4195" s="10"/>
      <c r="AG4195" s="1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5"/>
      <c r="W4196" s="10"/>
      <c r="X4196" s="10"/>
      <c r="Y4196" s="31"/>
      <c r="Z4196" s="3"/>
      <c r="AA4196" s="1"/>
      <c r="AB4196" s="10"/>
      <c r="AC4196" s="3"/>
      <c r="AD4196" s="3"/>
      <c r="AE4196" s="3"/>
      <c r="AF4196" s="10"/>
      <c r="AG4196" s="1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5"/>
      <c r="W4197" s="10"/>
      <c r="X4197" s="10"/>
      <c r="Y4197" s="31"/>
      <c r="Z4197" s="3"/>
      <c r="AA4197" s="1"/>
      <c r="AB4197" s="10"/>
      <c r="AC4197" s="3"/>
      <c r="AD4197" s="3"/>
      <c r="AE4197" s="3"/>
      <c r="AF4197" s="10"/>
      <c r="AG4197" s="1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5"/>
      <c r="W4198" s="10"/>
      <c r="X4198" s="10"/>
      <c r="Y4198" s="31"/>
      <c r="Z4198" s="3"/>
      <c r="AA4198" s="1"/>
      <c r="AB4198" s="10"/>
      <c r="AC4198" s="3"/>
      <c r="AD4198" s="3"/>
      <c r="AE4198" s="3"/>
      <c r="AF4198" s="10"/>
      <c r="AG4198" s="1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5"/>
      <c r="W4199" s="10"/>
      <c r="X4199" s="10"/>
      <c r="Y4199" s="31"/>
      <c r="Z4199" s="3"/>
      <c r="AA4199" s="1"/>
      <c r="AB4199" s="10"/>
      <c r="AC4199" s="3"/>
      <c r="AD4199" s="3"/>
      <c r="AE4199" s="3"/>
      <c r="AF4199" s="10"/>
      <c r="AG4199" s="1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5"/>
      <c r="W4200" s="10"/>
      <c r="X4200" s="10"/>
      <c r="Y4200" s="31"/>
      <c r="Z4200" s="3"/>
      <c r="AA4200" s="1"/>
      <c r="AB4200" s="10"/>
      <c r="AC4200" s="3"/>
      <c r="AD4200" s="3"/>
      <c r="AE4200" s="3"/>
      <c r="AF4200" s="10"/>
      <c r="AG4200" s="1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5"/>
      <c r="W4201" s="10"/>
      <c r="X4201" s="10"/>
      <c r="Y4201" s="31"/>
      <c r="Z4201" s="3"/>
      <c r="AA4201" s="1"/>
      <c r="AB4201" s="10"/>
      <c r="AC4201" s="3"/>
      <c r="AD4201" s="3"/>
      <c r="AE4201" s="3"/>
      <c r="AF4201" s="10"/>
      <c r="AG4201" s="1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5"/>
      <c r="W4202" s="10"/>
      <c r="X4202" s="10"/>
      <c r="Y4202" s="31"/>
      <c r="Z4202" s="3"/>
      <c r="AA4202" s="1"/>
      <c r="AB4202" s="10"/>
      <c r="AC4202" s="3"/>
      <c r="AD4202" s="3"/>
      <c r="AE4202" s="3"/>
      <c r="AF4202" s="10"/>
      <c r="AG4202" s="1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5"/>
      <c r="W4203" s="10"/>
      <c r="X4203" s="10"/>
      <c r="Y4203" s="31"/>
      <c r="Z4203" s="3"/>
      <c r="AA4203" s="1"/>
      <c r="AB4203" s="10"/>
      <c r="AC4203" s="3"/>
      <c r="AD4203" s="3"/>
      <c r="AE4203" s="3"/>
      <c r="AF4203" s="10"/>
      <c r="AG4203" s="1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5"/>
      <c r="W4204" s="10"/>
      <c r="X4204" s="10"/>
      <c r="Y4204" s="31"/>
      <c r="Z4204" s="3"/>
      <c r="AA4204" s="1"/>
      <c r="AB4204" s="10"/>
      <c r="AC4204" s="3"/>
      <c r="AD4204" s="3"/>
      <c r="AE4204" s="3"/>
      <c r="AF4204" s="10"/>
      <c r="AG4204" s="1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5"/>
      <c r="W4205" s="10"/>
      <c r="X4205" s="10"/>
      <c r="Y4205" s="31"/>
      <c r="Z4205" s="3"/>
      <c r="AA4205" s="1"/>
      <c r="AB4205" s="10"/>
      <c r="AC4205" s="3"/>
      <c r="AD4205" s="3"/>
      <c r="AE4205" s="3"/>
      <c r="AF4205" s="10"/>
      <c r="AG4205" s="1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5"/>
      <c r="W4206" s="10"/>
      <c r="X4206" s="10"/>
      <c r="Y4206" s="31"/>
      <c r="Z4206" s="3"/>
      <c r="AA4206" s="1"/>
      <c r="AB4206" s="10"/>
      <c r="AC4206" s="3"/>
      <c r="AD4206" s="3"/>
      <c r="AE4206" s="3"/>
      <c r="AF4206" s="10"/>
      <c r="AG4206" s="1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5"/>
      <c r="W4207" s="10"/>
      <c r="X4207" s="10"/>
      <c r="Y4207" s="31"/>
      <c r="Z4207" s="3"/>
      <c r="AA4207" s="1"/>
      <c r="AB4207" s="10"/>
      <c r="AC4207" s="3"/>
      <c r="AD4207" s="3"/>
      <c r="AE4207" s="3"/>
      <c r="AF4207" s="10"/>
      <c r="AG4207" s="1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5"/>
      <c r="W4208" s="10"/>
      <c r="X4208" s="10"/>
      <c r="Y4208" s="31"/>
      <c r="Z4208" s="3"/>
      <c r="AA4208" s="1"/>
      <c r="AB4208" s="10"/>
      <c r="AC4208" s="3"/>
      <c r="AD4208" s="3"/>
      <c r="AE4208" s="3"/>
      <c r="AF4208" s="10"/>
      <c r="AG4208" s="1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5"/>
      <c r="W4209" s="10"/>
      <c r="X4209" s="10"/>
      <c r="Y4209" s="31"/>
      <c r="Z4209" s="3"/>
      <c r="AA4209" s="1"/>
      <c r="AB4209" s="10"/>
      <c r="AC4209" s="3"/>
      <c r="AD4209" s="3"/>
      <c r="AE4209" s="3"/>
      <c r="AF4209" s="10"/>
      <c r="AG4209" s="1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5"/>
      <c r="W4210" s="10"/>
      <c r="X4210" s="10"/>
      <c r="Y4210" s="31"/>
      <c r="Z4210" s="3"/>
      <c r="AA4210" s="1"/>
      <c r="AB4210" s="10"/>
      <c r="AC4210" s="3"/>
      <c r="AD4210" s="3"/>
      <c r="AE4210" s="3"/>
      <c r="AF4210" s="10"/>
      <c r="AG4210" s="1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5"/>
      <c r="W4211" s="10"/>
      <c r="X4211" s="10"/>
      <c r="Y4211" s="31"/>
      <c r="Z4211" s="3"/>
      <c r="AA4211" s="1"/>
      <c r="AB4211" s="10"/>
      <c r="AC4211" s="3"/>
      <c r="AD4211" s="3"/>
      <c r="AE4211" s="3"/>
      <c r="AF4211" s="10"/>
      <c r="AG4211" s="1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5"/>
      <c r="W4212" s="10"/>
      <c r="X4212" s="10"/>
      <c r="Y4212" s="31"/>
      <c r="Z4212" s="3"/>
      <c r="AA4212" s="1"/>
      <c r="AB4212" s="10"/>
      <c r="AC4212" s="3"/>
      <c r="AD4212" s="3"/>
      <c r="AE4212" s="3"/>
      <c r="AF4212" s="10"/>
      <c r="AG4212" s="1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5"/>
      <c r="W4213" s="29"/>
      <c r="X4213" s="29"/>
      <c r="Y4213" s="35"/>
      <c r="Z4213" s="22"/>
      <c r="AA4213" s="25"/>
      <c r="AB4213" s="29"/>
      <c r="AC4213" s="22"/>
      <c r="AD4213" s="22"/>
      <c r="AE4213" s="22"/>
      <c r="AF4213" s="29"/>
      <c r="AG4213" s="23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  <c r="EX4213" s="25"/>
    </row>
    <row r="4214" spans="1:154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5"/>
      <c r="W4214" s="10"/>
      <c r="X4214" s="10"/>
      <c r="Y4214" s="31"/>
      <c r="Z4214" s="3"/>
      <c r="AA4214" s="1"/>
      <c r="AB4214" s="10"/>
      <c r="AC4214" s="3"/>
      <c r="AD4214" s="3"/>
      <c r="AE4214" s="3"/>
      <c r="AF4214" s="10"/>
      <c r="AG4214" s="1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5"/>
      <c r="W4215" s="10"/>
      <c r="X4215" s="10"/>
      <c r="Y4215" s="31"/>
      <c r="Z4215" s="3"/>
      <c r="AA4215" s="1"/>
      <c r="AB4215" s="10"/>
      <c r="AC4215" s="3"/>
      <c r="AD4215" s="3"/>
      <c r="AE4215" s="3"/>
      <c r="AF4215" s="10"/>
      <c r="AG4215" s="1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5"/>
      <c r="W4216" s="10"/>
      <c r="X4216" s="10"/>
      <c r="Y4216" s="31"/>
      <c r="Z4216" s="3"/>
      <c r="AA4216" s="1"/>
      <c r="AB4216" s="10"/>
      <c r="AC4216" s="3"/>
      <c r="AD4216" s="3"/>
      <c r="AE4216" s="3"/>
      <c r="AF4216" s="10"/>
      <c r="AG4216" s="1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5"/>
      <c r="W4217" s="10"/>
      <c r="X4217" s="10"/>
      <c r="Y4217" s="31"/>
      <c r="Z4217" s="3"/>
      <c r="AA4217" s="1"/>
      <c r="AB4217" s="10"/>
      <c r="AC4217" s="3"/>
      <c r="AD4217" s="3"/>
      <c r="AE4217" s="3"/>
      <c r="AF4217" s="10"/>
      <c r="AG4217" s="1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5"/>
      <c r="W4218" s="10"/>
      <c r="X4218" s="10"/>
      <c r="Y4218" s="31"/>
      <c r="Z4218" s="3"/>
      <c r="AA4218" s="1"/>
      <c r="AB4218" s="10"/>
      <c r="AC4218" s="3"/>
      <c r="AD4218" s="3"/>
      <c r="AE4218" s="3"/>
      <c r="AF4218" s="10"/>
      <c r="AG4218" s="1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5"/>
      <c r="W4219" s="10"/>
      <c r="X4219" s="10"/>
      <c r="Y4219" s="31"/>
      <c r="Z4219" s="3"/>
      <c r="AA4219" s="1"/>
      <c r="AB4219" s="10"/>
      <c r="AC4219" s="3"/>
      <c r="AD4219" s="3"/>
      <c r="AE4219" s="3"/>
      <c r="AF4219" s="10"/>
      <c r="AG4219" s="1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5"/>
      <c r="W4220" s="10"/>
      <c r="X4220" s="10"/>
      <c r="Y4220" s="31"/>
      <c r="Z4220" s="3"/>
      <c r="AA4220" s="1"/>
      <c r="AB4220" s="10"/>
      <c r="AC4220" s="3"/>
      <c r="AD4220" s="3"/>
      <c r="AE4220" s="3"/>
      <c r="AF4220" s="10"/>
      <c r="AG4220" s="1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5"/>
      <c r="W4221" s="10"/>
      <c r="X4221" s="10"/>
      <c r="Y4221" s="31"/>
      <c r="Z4221" s="3"/>
      <c r="AA4221" s="1"/>
      <c r="AB4221" s="10"/>
      <c r="AC4221" s="3"/>
      <c r="AD4221" s="3"/>
      <c r="AE4221" s="3"/>
      <c r="AF4221" s="10"/>
      <c r="AG4221" s="1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5"/>
      <c r="W4222" s="10"/>
      <c r="X4222" s="10"/>
      <c r="Y4222" s="31"/>
      <c r="Z4222" s="3"/>
      <c r="AA4222" s="1"/>
      <c r="AB4222" s="10"/>
      <c r="AC4222" s="3"/>
      <c r="AD4222" s="3"/>
      <c r="AE4222" s="3"/>
      <c r="AF4222" s="10"/>
      <c r="AG4222" s="1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5"/>
      <c r="W4223" s="10"/>
      <c r="X4223" s="10"/>
      <c r="Y4223" s="31"/>
      <c r="Z4223" s="3"/>
      <c r="AA4223" s="1"/>
      <c r="AB4223" s="10"/>
      <c r="AC4223" s="3"/>
      <c r="AD4223" s="3"/>
      <c r="AE4223" s="3"/>
      <c r="AF4223" s="10"/>
      <c r="AG4223" s="1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5"/>
      <c r="W4224" s="10"/>
      <c r="X4224" s="10"/>
      <c r="Y4224" s="31"/>
      <c r="Z4224" s="3"/>
      <c r="AA4224" s="1"/>
      <c r="AB4224" s="10"/>
      <c r="AC4224" s="3"/>
      <c r="AD4224" s="3"/>
      <c r="AE4224" s="3"/>
      <c r="AF4224" s="10"/>
      <c r="AG4224" s="1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5"/>
      <c r="W4225" s="10"/>
      <c r="X4225" s="10"/>
      <c r="Y4225" s="31"/>
      <c r="Z4225" s="3"/>
      <c r="AA4225" s="1"/>
      <c r="AB4225" s="10"/>
      <c r="AC4225" s="3"/>
      <c r="AD4225" s="3"/>
      <c r="AE4225" s="3"/>
      <c r="AF4225" s="10"/>
      <c r="AG4225" s="1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5"/>
      <c r="W4226" s="10"/>
      <c r="X4226" s="10"/>
      <c r="Y4226" s="31"/>
      <c r="Z4226" s="3"/>
      <c r="AA4226" s="1"/>
      <c r="AB4226" s="10"/>
      <c r="AC4226" s="3"/>
      <c r="AD4226" s="3"/>
      <c r="AE4226" s="3"/>
      <c r="AF4226" s="10"/>
      <c r="AG4226" s="1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5"/>
      <c r="W4227" s="10"/>
      <c r="X4227" s="10"/>
      <c r="Y4227" s="31"/>
      <c r="Z4227" s="3"/>
      <c r="AA4227" s="1"/>
      <c r="AB4227" s="10"/>
      <c r="AC4227" s="3"/>
      <c r="AD4227" s="3"/>
      <c r="AE4227" s="3"/>
      <c r="AF4227" s="10"/>
      <c r="AG4227" s="1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5"/>
      <c r="W4228" s="10"/>
      <c r="X4228" s="10"/>
      <c r="Y4228" s="31"/>
      <c r="Z4228" s="3"/>
      <c r="AA4228" s="1"/>
      <c r="AB4228" s="10"/>
      <c r="AC4228" s="3"/>
      <c r="AD4228" s="3"/>
      <c r="AE4228" s="3"/>
      <c r="AF4228" s="10"/>
      <c r="AG4228" s="1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5"/>
      <c r="W4229" s="10"/>
      <c r="X4229" s="10"/>
      <c r="Y4229" s="31"/>
      <c r="Z4229" s="3"/>
      <c r="AA4229" s="1"/>
      <c r="AB4229" s="10"/>
      <c r="AC4229" s="3"/>
      <c r="AD4229" s="3"/>
      <c r="AE4229" s="3"/>
      <c r="AF4229" s="10"/>
      <c r="AG4229" s="1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5"/>
      <c r="W4230" s="10"/>
      <c r="X4230" s="10"/>
      <c r="Y4230" s="31"/>
      <c r="Z4230" s="3"/>
      <c r="AA4230" s="1"/>
      <c r="AB4230" s="10"/>
      <c r="AC4230" s="3"/>
      <c r="AD4230" s="3"/>
      <c r="AE4230" s="3"/>
      <c r="AF4230" s="10"/>
      <c r="AG4230" s="1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5"/>
      <c r="W4231" s="10"/>
      <c r="X4231" s="10"/>
      <c r="Y4231" s="31"/>
      <c r="Z4231" s="3"/>
      <c r="AA4231" s="1"/>
      <c r="AB4231" s="10"/>
      <c r="AC4231" s="3"/>
      <c r="AD4231" s="3"/>
      <c r="AE4231" s="3"/>
      <c r="AF4231" s="10"/>
      <c r="AG4231" s="1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5"/>
      <c r="W4232" s="10"/>
      <c r="X4232" s="10"/>
      <c r="Y4232" s="31"/>
      <c r="Z4232" s="3"/>
      <c r="AA4232" s="1"/>
      <c r="AB4232" s="10"/>
      <c r="AC4232" s="3"/>
      <c r="AD4232" s="3"/>
      <c r="AE4232" s="3"/>
      <c r="AF4232" s="10"/>
      <c r="AG4232" s="1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5"/>
      <c r="W4233" s="10"/>
      <c r="X4233" s="10"/>
      <c r="Y4233" s="31"/>
      <c r="Z4233" s="3"/>
      <c r="AA4233" s="1"/>
      <c r="AB4233" s="10"/>
      <c r="AC4233" s="3"/>
      <c r="AD4233" s="3"/>
      <c r="AE4233" s="3"/>
      <c r="AF4233" s="10"/>
      <c r="AG4233" s="1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5"/>
      <c r="W4234" s="10"/>
      <c r="X4234" s="10"/>
      <c r="Y4234" s="31"/>
      <c r="Z4234" s="3"/>
      <c r="AA4234" s="1"/>
      <c r="AB4234" s="10"/>
      <c r="AC4234" s="3"/>
      <c r="AD4234" s="3"/>
      <c r="AE4234" s="3"/>
      <c r="AF4234" s="10"/>
      <c r="AG4234" s="1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5"/>
      <c r="W4235" s="10"/>
      <c r="X4235" s="10"/>
      <c r="Y4235" s="31"/>
      <c r="Z4235" s="3"/>
      <c r="AA4235" s="1"/>
      <c r="AB4235" s="10"/>
      <c r="AC4235" s="3"/>
      <c r="AD4235" s="3"/>
      <c r="AE4235" s="3"/>
      <c r="AF4235" s="10"/>
      <c r="AG4235" s="1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5"/>
      <c r="W4236" s="10"/>
      <c r="X4236" s="10"/>
      <c r="Y4236" s="31"/>
      <c r="Z4236" s="3"/>
      <c r="AA4236" s="1"/>
      <c r="AB4236" s="10"/>
      <c r="AC4236" s="3"/>
      <c r="AD4236" s="3"/>
      <c r="AE4236" s="3"/>
      <c r="AF4236" s="10"/>
      <c r="AG4236" s="1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5"/>
      <c r="W4237" s="10"/>
      <c r="X4237" s="10"/>
      <c r="Y4237" s="31"/>
      <c r="Z4237" s="3"/>
      <c r="AA4237" s="1"/>
      <c r="AB4237" s="10"/>
      <c r="AC4237" s="3"/>
      <c r="AD4237" s="3"/>
      <c r="AE4237" s="3"/>
      <c r="AF4237" s="10"/>
      <c r="AG4237" s="1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5"/>
      <c r="W4238" s="10"/>
      <c r="X4238" s="10"/>
      <c r="Y4238" s="31"/>
      <c r="Z4238" s="3"/>
      <c r="AA4238" s="1"/>
      <c r="AB4238" s="10"/>
      <c r="AC4238" s="3"/>
      <c r="AD4238" s="3"/>
      <c r="AE4238" s="3"/>
      <c r="AF4238" s="10"/>
      <c r="AG4238" s="1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5"/>
      <c r="W4239" s="10"/>
      <c r="X4239" s="10"/>
      <c r="Y4239" s="31"/>
      <c r="Z4239" s="3"/>
      <c r="AA4239" s="1"/>
      <c r="AB4239" s="10"/>
      <c r="AC4239" s="3"/>
      <c r="AD4239" s="3"/>
      <c r="AE4239" s="3"/>
      <c r="AF4239" s="10"/>
      <c r="AG4239" s="1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5"/>
      <c r="W4240" s="10"/>
      <c r="X4240" s="10"/>
      <c r="Y4240" s="31"/>
      <c r="Z4240" s="3"/>
      <c r="AA4240" s="1"/>
      <c r="AB4240" s="10"/>
      <c r="AC4240" s="3"/>
      <c r="AD4240" s="3"/>
      <c r="AE4240" s="3"/>
      <c r="AF4240" s="10"/>
      <c r="AG4240" s="1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5"/>
      <c r="W4241" s="10"/>
      <c r="X4241" s="10"/>
      <c r="Y4241" s="31"/>
      <c r="Z4241" s="3"/>
      <c r="AA4241" s="1"/>
      <c r="AB4241" s="10"/>
      <c r="AC4241" s="3"/>
      <c r="AD4241" s="3"/>
      <c r="AE4241" s="3"/>
      <c r="AF4241" s="10"/>
      <c r="AG4241" s="1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5"/>
      <c r="W4242" s="10"/>
      <c r="X4242" s="10"/>
      <c r="Y4242" s="31"/>
      <c r="Z4242" s="3"/>
      <c r="AA4242" s="1"/>
      <c r="AB4242" s="10"/>
      <c r="AC4242" s="3"/>
      <c r="AD4242" s="3"/>
      <c r="AE4242" s="3"/>
      <c r="AF4242" s="10"/>
      <c r="AG4242" s="1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5"/>
      <c r="W4243" s="10"/>
      <c r="X4243" s="10"/>
      <c r="Y4243" s="31"/>
      <c r="Z4243" s="3"/>
      <c r="AA4243" s="1"/>
      <c r="AB4243" s="10"/>
      <c r="AC4243" s="3"/>
      <c r="AD4243" s="3"/>
      <c r="AE4243" s="3"/>
      <c r="AF4243" s="10"/>
      <c r="AG4243" s="1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5"/>
      <c r="W4244" s="10"/>
      <c r="X4244" s="10"/>
      <c r="Y4244" s="31"/>
      <c r="Z4244" s="3"/>
      <c r="AA4244" s="1"/>
      <c r="AB4244" s="10"/>
      <c r="AC4244" s="3"/>
      <c r="AD4244" s="3"/>
      <c r="AE4244" s="3"/>
      <c r="AF4244" s="10"/>
      <c r="AG4244" s="1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5"/>
      <c r="W4245" s="10"/>
      <c r="X4245" s="10"/>
      <c r="Y4245" s="31"/>
      <c r="Z4245" s="3"/>
      <c r="AA4245" s="1"/>
      <c r="AB4245" s="10"/>
      <c r="AC4245" s="3"/>
      <c r="AD4245" s="3"/>
      <c r="AE4245" s="3"/>
      <c r="AF4245" s="10"/>
      <c r="AG4245" s="1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5"/>
      <c r="W4246" s="10"/>
      <c r="X4246" s="10"/>
      <c r="Y4246" s="31"/>
      <c r="Z4246" s="3"/>
      <c r="AA4246" s="1"/>
      <c r="AB4246" s="10"/>
      <c r="AC4246" s="3"/>
      <c r="AD4246" s="3"/>
      <c r="AE4246" s="3"/>
      <c r="AF4246" s="10"/>
      <c r="AG4246" s="1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5"/>
      <c r="W4247" s="10"/>
      <c r="X4247" s="10"/>
      <c r="Y4247" s="31"/>
      <c r="Z4247" s="3"/>
      <c r="AA4247" s="1"/>
      <c r="AB4247" s="10"/>
      <c r="AC4247" s="3"/>
      <c r="AD4247" s="3"/>
      <c r="AE4247" s="3"/>
      <c r="AF4247" s="10"/>
      <c r="AG4247" s="1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5"/>
      <c r="W4248" s="10"/>
      <c r="X4248" s="10"/>
      <c r="Y4248" s="31"/>
      <c r="Z4248" s="3"/>
      <c r="AA4248" s="1"/>
      <c r="AB4248" s="10"/>
      <c r="AC4248" s="3"/>
      <c r="AD4248" s="3"/>
      <c r="AE4248" s="3"/>
      <c r="AF4248" s="10"/>
      <c r="AG4248" s="1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5"/>
      <c r="W4249" s="10"/>
      <c r="X4249" s="10"/>
      <c r="Y4249" s="31"/>
      <c r="Z4249" s="3"/>
      <c r="AA4249" s="1"/>
      <c r="AB4249" s="10"/>
      <c r="AC4249" s="3"/>
      <c r="AD4249" s="3"/>
      <c r="AE4249" s="3"/>
      <c r="AF4249" s="10"/>
      <c r="AG4249" s="1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5"/>
      <c r="W4250" s="10"/>
      <c r="X4250" s="10"/>
      <c r="Y4250" s="31"/>
      <c r="Z4250" s="3"/>
      <c r="AA4250" s="1"/>
      <c r="AB4250" s="10"/>
      <c r="AC4250" s="3"/>
      <c r="AD4250" s="3"/>
      <c r="AE4250" s="3"/>
      <c r="AF4250" s="10"/>
      <c r="AG4250" s="1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5"/>
      <c r="W4251" s="10"/>
      <c r="X4251" s="10"/>
      <c r="Y4251" s="31"/>
      <c r="Z4251" s="3"/>
      <c r="AA4251" s="1"/>
      <c r="AB4251" s="10"/>
      <c r="AC4251" s="3"/>
      <c r="AD4251" s="3"/>
      <c r="AE4251" s="3"/>
      <c r="AF4251" s="10"/>
      <c r="AG4251" s="1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5"/>
      <c r="W4252" s="10"/>
      <c r="X4252" s="10"/>
      <c r="Y4252" s="31"/>
      <c r="Z4252" s="3"/>
      <c r="AA4252" s="1"/>
      <c r="AB4252" s="10"/>
      <c r="AC4252" s="3"/>
      <c r="AD4252" s="3"/>
      <c r="AE4252" s="3"/>
      <c r="AF4252" s="10"/>
      <c r="AG4252" s="1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5"/>
      <c r="W4253" s="10"/>
      <c r="X4253" s="10"/>
      <c r="Y4253" s="31"/>
      <c r="Z4253" s="3"/>
      <c r="AA4253" s="1"/>
      <c r="AB4253" s="10"/>
      <c r="AC4253" s="3"/>
      <c r="AD4253" s="3"/>
      <c r="AE4253" s="3"/>
      <c r="AF4253" s="10"/>
      <c r="AG4253" s="1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5"/>
      <c r="W4254" s="10"/>
      <c r="X4254" s="10"/>
      <c r="Y4254" s="31"/>
      <c r="Z4254" s="3"/>
      <c r="AA4254" s="1"/>
      <c r="AB4254" s="10"/>
      <c r="AC4254" s="3"/>
      <c r="AD4254" s="3"/>
      <c r="AE4254" s="3"/>
      <c r="AF4254" s="10"/>
      <c r="AG4254" s="1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5"/>
      <c r="W4255" s="10"/>
      <c r="X4255" s="10"/>
      <c r="Y4255" s="31"/>
      <c r="Z4255" s="3"/>
      <c r="AA4255" s="1"/>
      <c r="AB4255" s="10"/>
      <c r="AC4255" s="3"/>
      <c r="AD4255" s="3"/>
      <c r="AE4255" s="3"/>
      <c r="AF4255" s="10"/>
      <c r="AG4255" s="1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5"/>
      <c r="W4256" s="10"/>
      <c r="X4256" s="10"/>
      <c r="Y4256" s="31"/>
      <c r="Z4256" s="3"/>
      <c r="AA4256" s="1"/>
      <c r="AB4256" s="10"/>
      <c r="AC4256" s="3"/>
      <c r="AD4256" s="3"/>
      <c r="AE4256" s="3"/>
      <c r="AF4256" s="10"/>
      <c r="AG4256" s="1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5"/>
      <c r="W4257" s="10"/>
      <c r="X4257" s="10"/>
      <c r="Y4257" s="31"/>
      <c r="Z4257" s="3"/>
      <c r="AA4257" s="1"/>
      <c r="AB4257" s="10"/>
      <c r="AC4257" s="3"/>
      <c r="AD4257" s="3"/>
      <c r="AE4257" s="3"/>
      <c r="AF4257" s="10"/>
      <c r="AG4257" s="1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5"/>
      <c r="W4258" s="10"/>
      <c r="X4258" s="10"/>
      <c r="Y4258" s="31"/>
      <c r="Z4258" s="3"/>
      <c r="AA4258" s="1"/>
      <c r="AB4258" s="10"/>
      <c r="AC4258" s="3"/>
      <c r="AD4258" s="3"/>
      <c r="AE4258" s="3"/>
      <c r="AF4258" s="10"/>
      <c r="AG4258" s="1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5"/>
      <c r="W4259" s="10"/>
      <c r="X4259" s="10"/>
      <c r="Y4259" s="31"/>
      <c r="Z4259" s="3"/>
      <c r="AA4259" s="1"/>
      <c r="AB4259" s="10"/>
      <c r="AC4259" s="3"/>
      <c r="AD4259" s="3"/>
      <c r="AE4259" s="3"/>
      <c r="AF4259" s="10"/>
      <c r="AG4259" s="1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5"/>
      <c r="W4260" s="10"/>
      <c r="X4260" s="10"/>
      <c r="Y4260" s="31"/>
      <c r="Z4260" s="3"/>
      <c r="AA4260" s="1"/>
      <c r="AB4260" s="10"/>
      <c r="AC4260" s="3"/>
      <c r="AD4260" s="3"/>
      <c r="AE4260" s="3"/>
      <c r="AF4260" s="10"/>
      <c r="AG4260" s="1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5"/>
      <c r="W4261" s="10"/>
      <c r="X4261" s="10"/>
      <c r="Y4261" s="31"/>
      <c r="Z4261" s="3"/>
      <c r="AA4261" s="1"/>
      <c r="AB4261" s="10"/>
      <c r="AC4261" s="3"/>
      <c r="AD4261" s="3"/>
      <c r="AE4261" s="3"/>
      <c r="AF4261" s="10"/>
      <c r="AG4261" s="1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5"/>
      <c r="W4262" s="10"/>
      <c r="X4262" s="10"/>
      <c r="Y4262" s="31"/>
      <c r="Z4262" s="3"/>
      <c r="AA4262" s="1"/>
      <c r="AB4262" s="10"/>
      <c r="AC4262" s="3"/>
      <c r="AD4262" s="3"/>
      <c r="AE4262" s="3"/>
      <c r="AF4262" s="10"/>
      <c r="AG4262" s="1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5"/>
      <c r="W4263" s="10"/>
      <c r="X4263" s="10"/>
      <c r="Y4263" s="31"/>
      <c r="Z4263" s="3"/>
      <c r="AA4263" s="1"/>
      <c r="AB4263" s="10"/>
      <c r="AC4263" s="3"/>
      <c r="AD4263" s="3"/>
      <c r="AE4263" s="3"/>
      <c r="AF4263" s="10"/>
      <c r="AG4263" s="1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5"/>
      <c r="W4264" s="10"/>
      <c r="X4264" s="10"/>
      <c r="Y4264" s="31"/>
      <c r="Z4264" s="3"/>
      <c r="AA4264" s="1"/>
      <c r="AB4264" s="10"/>
      <c r="AC4264" s="3"/>
      <c r="AD4264" s="3"/>
      <c r="AE4264" s="3"/>
      <c r="AF4264" s="10"/>
      <c r="AG4264" s="1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5"/>
      <c r="W4265" s="10"/>
      <c r="X4265" s="10"/>
      <c r="Y4265" s="31"/>
      <c r="Z4265" s="3"/>
      <c r="AA4265" s="1"/>
      <c r="AB4265" s="10"/>
      <c r="AC4265" s="3"/>
      <c r="AD4265" s="3"/>
      <c r="AE4265" s="3"/>
      <c r="AF4265" s="10"/>
      <c r="AG4265" s="1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5"/>
      <c r="W4266" s="10"/>
      <c r="X4266" s="10"/>
      <c r="Y4266" s="31"/>
      <c r="Z4266" s="3"/>
      <c r="AA4266" s="1"/>
      <c r="AB4266" s="10"/>
      <c r="AC4266" s="3"/>
      <c r="AD4266" s="3"/>
      <c r="AE4266" s="3"/>
      <c r="AF4266" s="10"/>
      <c r="AG4266" s="1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5"/>
      <c r="W4267" s="10"/>
      <c r="X4267" s="10"/>
      <c r="Y4267" s="31"/>
      <c r="Z4267" s="3"/>
      <c r="AA4267" s="1"/>
      <c r="AB4267" s="10"/>
      <c r="AC4267" s="3"/>
      <c r="AD4267" s="3"/>
      <c r="AE4267" s="3"/>
      <c r="AF4267" s="10"/>
      <c r="AG4267" s="1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5"/>
      <c r="W4268" s="10"/>
      <c r="X4268" s="10"/>
      <c r="Y4268" s="31"/>
      <c r="Z4268" s="3"/>
      <c r="AA4268" s="1"/>
      <c r="AB4268" s="10"/>
      <c r="AC4268" s="3"/>
      <c r="AD4268" s="3"/>
      <c r="AE4268" s="3"/>
      <c r="AF4268" s="10"/>
      <c r="AG4268" s="1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5"/>
      <c r="W4269" s="10"/>
      <c r="X4269" s="10"/>
      <c r="Y4269" s="31"/>
      <c r="Z4269" s="3"/>
      <c r="AA4269" s="1"/>
      <c r="AB4269" s="10"/>
      <c r="AC4269" s="3"/>
      <c r="AD4269" s="3"/>
      <c r="AE4269" s="3"/>
      <c r="AF4269" s="10"/>
      <c r="AG4269" s="1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5"/>
      <c r="W4270" s="10"/>
      <c r="X4270" s="10"/>
      <c r="Y4270" s="31"/>
      <c r="Z4270" s="3"/>
      <c r="AA4270" s="1"/>
      <c r="AB4270" s="10"/>
      <c r="AC4270" s="3"/>
      <c r="AD4270" s="3"/>
      <c r="AE4270" s="3"/>
      <c r="AF4270" s="10"/>
      <c r="AG4270" s="1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5"/>
      <c r="W4271" s="10"/>
      <c r="X4271" s="10"/>
      <c r="Y4271" s="31"/>
      <c r="Z4271" s="3"/>
      <c r="AA4271" s="1"/>
      <c r="AB4271" s="10"/>
      <c r="AC4271" s="3"/>
      <c r="AD4271" s="3"/>
      <c r="AE4271" s="3"/>
      <c r="AF4271" s="10"/>
      <c r="AG4271" s="1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5"/>
      <c r="W4272" s="10"/>
      <c r="X4272" s="10"/>
      <c r="Y4272" s="31"/>
      <c r="Z4272" s="3"/>
      <c r="AA4272" s="1"/>
      <c r="AB4272" s="10"/>
      <c r="AC4272" s="3"/>
      <c r="AD4272" s="3"/>
      <c r="AE4272" s="3"/>
      <c r="AF4272" s="10"/>
      <c r="AG4272" s="1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5"/>
      <c r="W4273" s="10"/>
      <c r="X4273" s="10"/>
      <c r="Y4273" s="31"/>
      <c r="Z4273" s="3"/>
      <c r="AA4273" s="1"/>
      <c r="AB4273" s="10"/>
      <c r="AC4273" s="3"/>
      <c r="AD4273" s="3"/>
      <c r="AE4273" s="3"/>
      <c r="AF4273" s="10"/>
      <c r="AG4273" s="1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5"/>
      <c r="W4274" s="10"/>
      <c r="X4274" s="10"/>
      <c r="Y4274" s="31"/>
      <c r="Z4274" s="3"/>
      <c r="AA4274" s="1"/>
      <c r="AB4274" s="10"/>
      <c r="AC4274" s="3"/>
      <c r="AD4274" s="3"/>
      <c r="AE4274" s="3"/>
      <c r="AF4274" s="10"/>
      <c r="AG4274" s="1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5"/>
      <c r="W4275" s="10"/>
      <c r="X4275" s="10"/>
      <c r="Y4275" s="31"/>
      <c r="Z4275" s="3"/>
      <c r="AA4275" s="1"/>
      <c r="AB4275" s="10"/>
      <c r="AC4275" s="3"/>
      <c r="AD4275" s="3"/>
      <c r="AE4275" s="3"/>
      <c r="AF4275" s="10"/>
      <c r="AG4275" s="1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5"/>
      <c r="W4276" s="10"/>
      <c r="X4276" s="10"/>
      <c r="Y4276" s="31"/>
      <c r="Z4276" s="3"/>
      <c r="AA4276" s="1"/>
      <c r="AB4276" s="10"/>
      <c r="AC4276" s="3"/>
      <c r="AD4276" s="3"/>
      <c r="AE4276" s="3"/>
      <c r="AF4276" s="10"/>
      <c r="AG4276" s="1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5"/>
      <c r="W4277" s="10"/>
      <c r="X4277" s="10"/>
      <c r="Y4277" s="31"/>
      <c r="Z4277" s="3"/>
      <c r="AA4277" s="1"/>
      <c r="AB4277" s="10"/>
      <c r="AC4277" s="3"/>
      <c r="AD4277" s="3"/>
      <c r="AE4277" s="3"/>
      <c r="AF4277" s="10"/>
      <c r="AG4277" s="1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5"/>
      <c r="W4278" s="10"/>
      <c r="X4278" s="10"/>
      <c r="Y4278" s="31"/>
      <c r="Z4278" s="3"/>
      <c r="AA4278" s="1"/>
      <c r="AB4278" s="10"/>
      <c r="AC4278" s="3"/>
      <c r="AD4278" s="3"/>
      <c r="AE4278" s="3"/>
      <c r="AF4278" s="10"/>
      <c r="AG4278" s="1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5"/>
      <c r="W4279" s="10"/>
      <c r="X4279" s="10"/>
      <c r="Y4279" s="31"/>
      <c r="Z4279" s="3"/>
      <c r="AA4279" s="1"/>
      <c r="AB4279" s="10"/>
      <c r="AC4279" s="3"/>
      <c r="AD4279" s="3"/>
      <c r="AE4279" s="3"/>
      <c r="AF4279" s="10"/>
      <c r="AG4279" s="1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5"/>
      <c r="W4280" s="10"/>
      <c r="X4280" s="10"/>
      <c r="Y4280" s="31"/>
      <c r="Z4280" s="3"/>
      <c r="AA4280" s="1"/>
      <c r="AB4280" s="10"/>
      <c r="AC4280" s="3"/>
      <c r="AD4280" s="3"/>
      <c r="AE4280" s="3"/>
      <c r="AF4280" s="10"/>
      <c r="AG4280" s="1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5"/>
      <c r="W4281" s="10"/>
      <c r="X4281" s="10"/>
      <c r="Y4281" s="31"/>
      <c r="Z4281" s="3"/>
      <c r="AA4281" s="1"/>
      <c r="AB4281" s="10"/>
      <c r="AC4281" s="3"/>
      <c r="AD4281" s="3"/>
      <c r="AE4281" s="3"/>
      <c r="AF4281" s="10"/>
      <c r="AG4281" s="1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5"/>
      <c r="W4282" s="10"/>
      <c r="X4282" s="10"/>
      <c r="Y4282" s="31"/>
      <c r="Z4282" s="3"/>
      <c r="AA4282" s="1"/>
      <c r="AB4282" s="10"/>
      <c r="AC4282" s="3"/>
      <c r="AD4282" s="3"/>
      <c r="AE4282" s="3"/>
      <c r="AF4282" s="10"/>
      <c r="AG4282" s="1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5"/>
      <c r="W4283" s="10"/>
      <c r="X4283" s="10"/>
      <c r="Y4283" s="31"/>
      <c r="Z4283" s="3"/>
      <c r="AA4283" s="1"/>
      <c r="AB4283" s="10"/>
      <c r="AC4283" s="3"/>
      <c r="AD4283" s="3"/>
      <c r="AE4283" s="3"/>
      <c r="AF4283" s="10"/>
      <c r="AG4283" s="1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5"/>
      <c r="W4284" s="10"/>
      <c r="X4284" s="10"/>
      <c r="Y4284" s="31"/>
      <c r="Z4284" s="3"/>
      <c r="AA4284" s="1"/>
      <c r="AB4284" s="10"/>
      <c r="AC4284" s="3"/>
      <c r="AD4284" s="3"/>
      <c r="AE4284" s="3"/>
      <c r="AF4284" s="10"/>
      <c r="AG4284" s="1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5"/>
      <c r="W4285" s="10"/>
      <c r="X4285" s="10"/>
      <c r="Y4285" s="31"/>
      <c r="Z4285" s="3"/>
      <c r="AA4285" s="1"/>
      <c r="AB4285" s="10"/>
      <c r="AC4285" s="3"/>
      <c r="AD4285" s="3"/>
      <c r="AE4285" s="3"/>
      <c r="AF4285" s="10"/>
      <c r="AG4285" s="1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5"/>
      <c r="W4286" s="10"/>
      <c r="X4286" s="10"/>
      <c r="Y4286" s="31"/>
      <c r="Z4286" s="3"/>
      <c r="AA4286" s="1"/>
      <c r="AB4286" s="10"/>
      <c r="AC4286" s="3"/>
      <c r="AD4286" s="3"/>
      <c r="AE4286" s="3"/>
      <c r="AF4286" s="10"/>
      <c r="AG4286" s="1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5"/>
      <c r="W4287" s="10"/>
      <c r="X4287" s="10"/>
      <c r="Y4287" s="31"/>
      <c r="Z4287" s="3"/>
      <c r="AA4287" s="1"/>
      <c r="AB4287" s="10"/>
      <c r="AC4287" s="3"/>
      <c r="AD4287" s="3"/>
      <c r="AE4287" s="3"/>
      <c r="AF4287" s="10"/>
      <c r="AG4287" s="1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5"/>
      <c r="W4288" s="10"/>
      <c r="X4288" s="10"/>
      <c r="Y4288" s="31"/>
      <c r="Z4288" s="3"/>
      <c r="AA4288" s="1"/>
      <c r="AB4288" s="10"/>
      <c r="AC4288" s="3"/>
      <c r="AD4288" s="3"/>
      <c r="AE4288" s="3"/>
      <c r="AF4288" s="10"/>
      <c r="AG4288" s="1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5"/>
      <c r="W4289" s="10"/>
      <c r="X4289" s="10"/>
      <c r="Y4289" s="31"/>
      <c r="Z4289" s="3"/>
      <c r="AA4289" s="1"/>
      <c r="AB4289" s="10"/>
      <c r="AC4289" s="3"/>
      <c r="AD4289" s="3"/>
      <c r="AE4289" s="3"/>
      <c r="AF4289" s="10"/>
      <c r="AG4289" s="1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5"/>
      <c r="W4290" s="10"/>
      <c r="X4290" s="10"/>
      <c r="Y4290" s="31"/>
      <c r="Z4290" s="3"/>
      <c r="AA4290" s="1"/>
      <c r="AB4290" s="10"/>
      <c r="AC4290" s="3"/>
      <c r="AD4290" s="3"/>
      <c r="AE4290" s="3"/>
      <c r="AF4290" s="10"/>
      <c r="AG4290" s="1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5"/>
      <c r="W4291" s="10"/>
      <c r="X4291" s="10"/>
      <c r="Y4291" s="31"/>
      <c r="Z4291" s="3"/>
      <c r="AA4291" s="1"/>
      <c r="AB4291" s="10"/>
      <c r="AC4291" s="3"/>
      <c r="AD4291" s="3"/>
      <c r="AE4291" s="3"/>
      <c r="AF4291" s="10"/>
      <c r="AG4291" s="1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5"/>
      <c r="W4292" s="10"/>
      <c r="X4292" s="10"/>
      <c r="Y4292" s="31"/>
      <c r="Z4292" s="3"/>
      <c r="AA4292" s="1"/>
      <c r="AB4292" s="10"/>
      <c r="AC4292" s="3"/>
      <c r="AD4292" s="3"/>
      <c r="AE4292" s="3"/>
      <c r="AF4292" s="10"/>
      <c r="AG4292" s="1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5"/>
      <c r="W4293" s="10"/>
      <c r="X4293" s="10"/>
      <c r="Y4293" s="31"/>
      <c r="Z4293" s="3"/>
      <c r="AA4293" s="1"/>
      <c r="AB4293" s="10"/>
      <c r="AC4293" s="3"/>
      <c r="AD4293" s="3"/>
      <c r="AE4293" s="3"/>
      <c r="AF4293" s="10"/>
      <c r="AG4293" s="1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5"/>
      <c r="W4294" s="10"/>
      <c r="X4294" s="10"/>
      <c r="Y4294" s="31"/>
      <c r="Z4294" s="3"/>
      <c r="AA4294" s="1"/>
      <c r="AB4294" s="10"/>
      <c r="AC4294" s="3"/>
      <c r="AD4294" s="3"/>
      <c r="AE4294" s="3"/>
      <c r="AF4294" s="10"/>
      <c r="AG4294" s="1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5"/>
      <c r="W4295" s="10"/>
      <c r="X4295" s="10"/>
      <c r="Y4295" s="31"/>
      <c r="Z4295" s="3"/>
      <c r="AA4295" s="1"/>
      <c r="AB4295" s="10"/>
      <c r="AC4295" s="3"/>
      <c r="AD4295" s="3"/>
      <c r="AE4295" s="3"/>
      <c r="AF4295" s="10"/>
      <c r="AG4295" s="1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5"/>
      <c r="W4296" s="10"/>
      <c r="X4296" s="10"/>
      <c r="Y4296" s="31"/>
      <c r="Z4296" s="3"/>
      <c r="AA4296" s="1"/>
      <c r="AB4296" s="10"/>
      <c r="AC4296" s="3"/>
      <c r="AD4296" s="3"/>
      <c r="AE4296" s="3"/>
      <c r="AF4296" s="10"/>
      <c r="AG4296" s="1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5"/>
      <c r="W4297" s="10"/>
      <c r="X4297" s="10"/>
      <c r="Y4297" s="31"/>
      <c r="Z4297" s="3"/>
      <c r="AA4297" s="1"/>
      <c r="AB4297" s="10"/>
      <c r="AC4297" s="3"/>
      <c r="AD4297" s="3"/>
      <c r="AE4297" s="3"/>
      <c r="AF4297" s="10"/>
      <c r="AG4297" s="1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5"/>
      <c r="W4298" s="10"/>
      <c r="X4298" s="10"/>
      <c r="Y4298" s="31"/>
      <c r="Z4298" s="3"/>
      <c r="AA4298" s="1"/>
      <c r="AB4298" s="10"/>
      <c r="AC4298" s="3"/>
      <c r="AD4298" s="3"/>
      <c r="AE4298" s="3"/>
      <c r="AF4298" s="10"/>
      <c r="AG4298" s="1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5"/>
      <c r="W4299" s="10"/>
      <c r="X4299" s="10"/>
      <c r="Y4299" s="31"/>
      <c r="Z4299" s="3"/>
      <c r="AA4299" s="1"/>
      <c r="AB4299" s="10"/>
      <c r="AC4299" s="3"/>
      <c r="AD4299" s="3"/>
      <c r="AE4299" s="3"/>
      <c r="AF4299" s="10"/>
      <c r="AG4299" s="1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5"/>
      <c r="W4300" s="10"/>
      <c r="X4300" s="10"/>
      <c r="Y4300" s="31"/>
      <c r="Z4300" s="3"/>
      <c r="AA4300" s="1"/>
      <c r="AB4300" s="10"/>
      <c r="AC4300" s="3"/>
      <c r="AD4300" s="3"/>
      <c r="AE4300" s="3"/>
      <c r="AF4300" s="10"/>
      <c r="AG4300" s="1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5"/>
      <c r="W4301" s="10"/>
      <c r="X4301" s="10"/>
      <c r="Y4301" s="31"/>
      <c r="Z4301" s="3"/>
      <c r="AA4301" s="1"/>
      <c r="AB4301" s="10"/>
      <c r="AC4301" s="3"/>
      <c r="AD4301" s="3"/>
      <c r="AE4301" s="3"/>
      <c r="AF4301" s="10"/>
      <c r="AG4301" s="1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5"/>
      <c r="W4302" s="10"/>
      <c r="X4302" s="10"/>
      <c r="Y4302" s="31"/>
      <c r="Z4302" s="3"/>
      <c r="AA4302" s="1"/>
      <c r="AB4302" s="10"/>
      <c r="AC4302" s="3"/>
      <c r="AD4302" s="3"/>
      <c r="AE4302" s="3"/>
      <c r="AF4302" s="10"/>
      <c r="AG4302" s="1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5"/>
      <c r="W4303" s="10"/>
      <c r="X4303" s="10"/>
      <c r="Y4303" s="31"/>
      <c r="Z4303" s="3"/>
      <c r="AA4303" s="1"/>
      <c r="AB4303" s="10"/>
      <c r="AC4303" s="3"/>
      <c r="AD4303" s="3"/>
      <c r="AE4303" s="3"/>
      <c r="AF4303" s="10"/>
      <c r="AG4303" s="1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5"/>
      <c r="W4304" s="10"/>
      <c r="X4304" s="10"/>
      <c r="Y4304" s="31"/>
      <c r="Z4304" s="3"/>
      <c r="AA4304" s="1"/>
      <c r="AB4304" s="10"/>
      <c r="AC4304" s="3"/>
      <c r="AD4304" s="3"/>
      <c r="AE4304" s="3"/>
      <c r="AF4304" s="10"/>
      <c r="AG4304" s="1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5"/>
      <c r="W4305" s="10"/>
      <c r="X4305" s="10"/>
      <c r="Y4305" s="31"/>
      <c r="Z4305" s="3"/>
      <c r="AA4305" s="1"/>
      <c r="AB4305" s="10"/>
      <c r="AC4305" s="3"/>
      <c r="AD4305" s="3"/>
      <c r="AE4305" s="3"/>
      <c r="AF4305" s="10"/>
      <c r="AG4305" s="1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5"/>
      <c r="W4306" s="10"/>
      <c r="X4306" s="10"/>
      <c r="Y4306" s="31"/>
      <c r="Z4306" s="3"/>
      <c r="AA4306" s="1"/>
      <c r="AB4306" s="10"/>
      <c r="AC4306" s="3"/>
      <c r="AD4306" s="3"/>
      <c r="AE4306" s="3"/>
      <c r="AF4306" s="10"/>
      <c r="AG4306" s="1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5"/>
      <c r="W4307" s="10"/>
      <c r="X4307" s="10"/>
      <c r="Y4307" s="31"/>
      <c r="Z4307" s="3"/>
      <c r="AA4307" s="1"/>
      <c r="AB4307" s="10"/>
      <c r="AC4307" s="3"/>
      <c r="AD4307" s="3"/>
      <c r="AE4307" s="3"/>
      <c r="AF4307" s="10"/>
      <c r="AG4307" s="1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5"/>
      <c r="W4308" s="10"/>
      <c r="X4308" s="10"/>
      <c r="Y4308" s="31"/>
      <c r="Z4308" s="3"/>
      <c r="AA4308" s="1"/>
      <c r="AB4308" s="10"/>
      <c r="AC4308" s="3"/>
      <c r="AD4308" s="3"/>
      <c r="AE4308" s="3"/>
      <c r="AF4308" s="10"/>
      <c r="AG4308" s="1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5"/>
      <c r="W4309" s="10"/>
      <c r="X4309" s="10"/>
      <c r="Y4309" s="31"/>
      <c r="Z4309" s="3"/>
      <c r="AA4309" s="1"/>
      <c r="AB4309" s="10"/>
      <c r="AC4309" s="3"/>
      <c r="AD4309" s="3"/>
      <c r="AE4309" s="3"/>
      <c r="AF4309" s="10"/>
      <c r="AG4309" s="1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5"/>
      <c r="W4310" s="10"/>
      <c r="X4310" s="10"/>
      <c r="Y4310" s="31"/>
      <c r="Z4310" s="3"/>
      <c r="AA4310" s="1"/>
      <c r="AB4310" s="10"/>
      <c r="AC4310" s="3"/>
      <c r="AD4310" s="3"/>
      <c r="AE4310" s="3"/>
      <c r="AF4310" s="10"/>
      <c r="AG4310" s="1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5"/>
      <c r="W4311" s="10"/>
      <c r="X4311" s="10"/>
      <c r="Y4311" s="31"/>
      <c r="Z4311" s="3"/>
      <c r="AA4311" s="1"/>
      <c r="AB4311" s="10"/>
      <c r="AC4311" s="3"/>
      <c r="AD4311" s="3"/>
      <c r="AE4311" s="3"/>
      <c r="AF4311" s="10"/>
      <c r="AG4311" s="1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5"/>
      <c r="W4312" s="10"/>
      <c r="X4312" s="10"/>
      <c r="Y4312" s="31"/>
      <c r="Z4312" s="3"/>
      <c r="AA4312" s="1"/>
      <c r="AB4312" s="10"/>
      <c r="AC4312" s="3"/>
      <c r="AD4312" s="3"/>
      <c r="AE4312" s="3"/>
      <c r="AF4312" s="10"/>
      <c r="AG4312" s="1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5"/>
      <c r="W4313" s="10"/>
      <c r="X4313" s="10"/>
      <c r="Y4313" s="31"/>
      <c r="Z4313" s="3"/>
      <c r="AA4313" s="1"/>
      <c r="AB4313" s="10"/>
      <c r="AC4313" s="3"/>
      <c r="AD4313" s="3"/>
      <c r="AE4313" s="3"/>
      <c r="AF4313" s="10"/>
      <c r="AG4313" s="1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5"/>
      <c r="W4314" s="10"/>
      <c r="X4314" s="10"/>
      <c r="Y4314" s="31"/>
      <c r="Z4314" s="3"/>
      <c r="AA4314" s="1"/>
      <c r="AB4314" s="10"/>
      <c r="AC4314" s="3"/>
      <c r="AD4314" s="3"/>
      <c r="AE4314" s="3"/>
      <c r="AF4314" s="10"/>
      <c r="AG4314" s="1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5"/>
      <c r="W4315" s="10"/>
      <c r="X4315" s="10"/>
      <c r="Y4315" s="31"/>
      <c r="Z4315" s="3"/>
      <c r="AA4315" s="1"/>
      <c r="AB4315" s="10"/>
      <c r="AC4315" s="3"/>
      <c r="AD4315" s="3"/>
      <c r="AE4315" s="3"/>
      <c r="AF4315" s="10"/>
      <c r="AG4315" s="1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5"/>
      <c r="W4316" s="10"/>
      <c r="X4316" s="10"/>
      <c r="Y4316" s="31"/>
      <c r="Z4316" s="3"/>
      <c r="AA4316" s="1"/>
      <c r="AB4316" s="10"/>
      <c r="AC4316" s="3"/>
      <c r="AD4316" s="3"/>
      <c r="AE4316" s="3"/>
      <c r="AF4316" s="10"/>
      <c r="AG4316" s="1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5"/>
      <c r="W4317" s="10"/>
      <c r="X4317" s="10"/>
      <c r="Y4317" s="31"/>
      <c r="Z4317" s="3"/>
      <c r="AA4317" s="1"/>
      <c r="AB4317" s="10"/>
      <c r="AC4317" s="3"/>
      <c r="AD4317" s="3"/>
      <c r="AE4317" s="3"/>
      <c r="AF4317" s="10"/>
      <c r="AG4317" s="1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5"/>
      <c r="W4318" s="10"/>
      <c r="X4318" s="10"/>
      <c r="Y4318" s="31"/>
      <c r="Z4318" s="3"/>
      <c r="AA4318" s="1"/>
      <c r="AB4318" s="10"/>
      <c r="AC4318" s="3"/>
      <c r="AD4318" s="3"/>
      <c r="AE4318" s="3"/>
      <c r="AF4318" s="10"/>
      <c r="AG4318" s="1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5"/>
      <c r="W4319" s="10"/>
      <c r="X4319" s="10"/>
      <c r="Y4319" s="31"/>
      <c r="Z4319" s="3"/>
      <c r="AA4319" s="1"/>
      <c r="AB4319" s="10"/>
      <c r="AC4319" s="3"/>
      <c r="AD4319" s="3"/>
      <c r="AE4319" s="3"/>
      <c r="AF4319" s="10"/>
      <c r="AG4319" s="1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5"/>
      <c r="W4320" s="10"/>
      <c r="X4320" s="10"/>
      <c r="Y4320" s="31"/>
      <c r="Z4320" s="3"/>
      <c r="AA4320" s="1"/>
      <c r="AB4320" s="10"/>
      <c r="AC4320" s="3"/>
      <c r="AD4320" s="3"/>
      <c r="AE4320" s="3"/>
      <c r="AF4320" s="10"/>
      <c r="AG4320" s="1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5"/>
      <c r="W4321" s="10"/>
      <c r="X4321" s="10"/>
      <c r="Y4321" s="31"/>
      <c r="Z4321" s="3"/>
      <c r="AA4321" s="1"/>
      <c r="AB4321" s="10"/>
      <c r="AC4321" s="3"/>
      <c r="AD4321" s="3"/>
      <c r="AE4321" s="3"/>
      <c r="AF4321" s="10"/>
      <c r="AG4321" s="1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5"/>
      <c r="W4322" s="10"/>
      <c r="X4322" s="10"/>
      <c r="Y4322" s="31"/>
      <c r="Z4322" s="3"/>
      <c r="AA4322" s="1"/>
      <c r="AB4322" s="10"/>
      <c r="AC4322" s="3"/>
      <c r="AD4322" s="3"/>
      <c r="AE4322" s="3"/>
      <c r="AF4322" s="10"/>
      <c r="AG4322" s="1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5"/>
      <c r="W4323" s="10"/>
      <c r="X4323" s="10"/>
      <c r="Y4323" s="31"/>
      <c r="Z4323" s="3"/>
      <c r="AA4323" s="1"/>
      <c r="AB4323" s="10"/>
      <c r="AC4323" s="3"/>
      <c r="AD4323" s="3"/>
      <c r="AE4323" s="3"/>
      <c r="AF4323" s="10"/>
      <c r="AG4323" s="1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5"/>
      <c r="W4324" s="10"/>
      <c r="X4324" s="10"/>
      <c r="Y4324" s="31"/>
      <c r="Z4324" s="3"/>
      <c r="AA4324" s="1"/>
      <c r="AB4324" s="10"/>
      <c r="AC4324" s="3"/>
      <c r="AD4324" s="3"/>
      <c r="AE4324" s="3"/>
      <c r="AF4324" s="10"/>
      <c r="AG4324" s="1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5"/>
      <c r="W4325" s="10"/>
      <c r="X4325" s="10"/>
      <c r="Y4325" s="31"/>
      <c r="Z4325" s="3"/>
      <c r="AA4325" s="1"/>
      <c r="AB4325" s="10"/>
      <c r="AC4325" s="3"/>
      <c r="AD4325" s="3"/>
      <c r="AE4325" s="3"/>
      <c r="AF4325" s="10"/>
      <c r="AG4325" s="1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5"/>
      <c r="W4326" s="10"/>
      <c r="X4326" s="10"/>
      <c r="Y4326" s="31"/>
      <c r="Z4326" s="3"/>
      <c r="AA4326" s="1"/>
      <c r="AB4326" s="10"/>
      <c r="AC4326" s="3"/>
      <c r="AD4326" s="3"/>
      <c r="AE4326" s="3"/>
      <c r="AF4326" s="10"/>
      <c r="AG4326" s="1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5"/>
      <c r="W4327" s="10"/>
      <c r="X4327" s="10"/>
      <c r="Y4327" s="31"/>
      <c r="Z4327" s="3"/>
      <c r="AA4327" s="1"/>
      <c r="AB4327" s="10"/>
      <c r="AC4327" s="3"/>
      <c r="AD4327" s="3"/>
      <c r="AE4327" s="3"/>
      <c r="AF4327" s="10"/>
      <c r="AG4327" s="1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5"/>
      <c r="W4328" s="10"/>
      <c r="X4328" s="10"/>
      <c r="Y4328" s="31"/>
      <c r="Z4328" s="3"/>
      <c r="AA4328" s="1"/>
      <c r="AB4328" s="10"/>
      <c r="AC4328" s="3"/>
      <c r="AD4328" s="3"/>
      <c r="AE4328" s="3"/>
      <c r="AF4328" s="10"/>
      <c r="AG4328" s="1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5"/>
      <c r="W4329" s="10"/>
      <c r="X4329" s="10"/>
      <c r="Y4329" s="31"/>
      <c r="Z4329" s="3"/>
      <c r="AA4329" s="1"/>
      <c r="AB4329" s="10"/>
      <c r="AC4329" s="3"/>
      <c r="AD4329" s="3"/>
      <c r="AE4329" s="3"/>
      <c r="AF4329" s="10"/>
      <c r="AG4329" s="1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5"/>
      <c r="W4330" s="10"/>
      <c r="X4330" s="10"/>
      <c r="Y4330" s="31"/>
      <c r="Z4330" s="3"/>
      <c r="AA4330" s="1"/>
      <c r="AB4330" s="10"/>
      <c r="AC4330" s="3"/>
      <c r="AD4330" s="3"/>
      <c r="AE4330" s="3"/>
      <c r="AF4330" s="10"/>
      <c r="AG4330" s="1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5"/>
      <c r="W4331" s="10"/>
      <c r="X4331" s="10"/>
      <c r="Y4331" s="31"/>
      <c r="Z4331" s="3"/>
      <c r="AA4331" s="1"/>
      <c r="AB4331" s="10"/>
      <c r="AC4331" s="3"/>
      <c r="AD4331" s="3"/>
      <c r="AE4331" s="3"/>
      <c r="AF4331" s="10"/>
      <c r="AG4331" s="1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5"/>
      <c r="W4332" s="10"/>
      <c r="X4332" s="10"/>
      <c r="Y4332" s="31"/>
      <c r="Z4332" s="3"/>
      <c r="AA4332" s="1"/>
      <c r="AB4332" s="10"/>
      <c r="AC4332" s="3"/>
      <c r="AD4332" s="3"/>
      <c r="AE4332" s="3"/>
      <c r="AF4332" s="10"/>
      <c r="AG4332" s="1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5"/>
      <c r="W4333" s="10"/>
      <c r="X4333" s="10"/>
      <c r="Y4333" s="31"/>
      <c r="Z4333" s="3"/>
      <c r="AA4333" s="1"/>
      <c r="AB4333" s="10"/>
      <c r="AC4333" s="3"/>
      <c r="AD4333" s="3"/>
      <c r="AE4333" s="3"/>
      <c r="AF4333" s="10"/>
      <c r="AG4333" s="1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5"/>
      <c r="W4334" s="10"/>
      <c r="X4334" s="10"/>
      <c r="Y4334" s="31"/>
      <c r="Z4334" s="3"/>
      <c r="AA4334" s="1"/>
      <c r="AB4334" s="10"/>
      <c r="AC4334" s="3"/>
      <c r="AD4334" s="3"/>
      <c r="AE4334" s="3"/>
      <c r="AF4334" s="10"/>
      <c r="AG4334" s="1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5"/>
      <c r="W4335" s="10"/>
      <c r="X4335" s="10"/>
      <c r="Y4335" s="31"/>
      <c r="Z4335" s="3"/>
      <c r="AA4335" s="1"/>
      <c r="AB4335" s="10"/>
      <c r="AC4335" s="3"/>
      <c r="AD4335" s="3"/>
      <c r="AE4335" s="3"/>
      <c r="AF4335" s="10"/>
      <c r="AG4335" s="1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5"/>
      <c r="W4336" s="10"/>
      <c r="X4336" s="10"/>
      <c r="Y4336" s="31"/>
      <c r="Z4336" s="3"/>
      <c r="AA4336" s="1"/>
      <c r="AB4336" s="10"/>
      <c r="AC4336" s="3"/>
      <c r="AD4336" s="3"/>
      <c r="AE4336" s="3"/>
      <c r="AF4336" s="10"/>
      <c r="AG4336" s="1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5"/>
      <c r="W4337" s="10"/>
      <c r="X4337" s="10"/>
      <c r="Y4337" s="31"/>
      <c r="Z4337" s="3"/>
      <c r="AA4337" s="1"/>
      <c r="AB4337" s="10"/>
      <c r="AC4337" s="3"/>
      <c r="AD4337" s="3"/>
      <c r="AE4337" s="3"/>
      <c r="AF4337" s="10"/>
      <c r="AG4337" s="1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5"/>
      <c r="W4338" s="10"/>
      <c r="X4338" s="10"/>
      <c r="Y4338" s="31"/>
      <c r="Z4338" s="3"/>
      <c r="AA4338" s="1"/>
      <c r="AB4338" s="10"/>
      <c r="AC4338" s="3"/>
      <c r="AD4338" s="3"/>
      <c r="AE4338" s="3"/>
      <c r="AF4338" s="10"/>
      <c r="AG4338" s="1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5"/>
      <c r="W4339" s="10"/>
      <c r="X4339" s="10"/>
      <c r="Y4339" s="31"/>
      <c r="Z4339" s="3"/>
      <c r="AA4339" s="1"/>
      <c r="AB4339" s="10"/>
      <c r="AC4339" s="3"/>
      <c r="AD4339" s="3"/>
      <c r="AE4339" s="3"/>
      <c r="AF4339" s="10"/>
      <c r="AG4339" s="1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5"/>
      <c r="W4340" s="10"/>
      <c r="X4340" s="10"/>
      <c r="Y4340" s="31"/>
      <c r="Z4340" s="3"/>
      <c r="AA4340" s="1"/>
      <c r="AB4340" s="10"/>
      <c r="AC4340" s="3"/>
      <c r="AD4340" s="3"/>
      <c r="AE4340" s="3"/>
      <c r="AF4340" s="10"/>
      <c r="AG4340" s="1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5"/>
      <c r="W4341" s="10"/>
      <c r="X4341" s="10"/>
      <c r="Y4341" s="31"/>
      <c r="Z4341" s="3"/>
      <c r="AA4341" s="1"/>
      <c r="AB4341" s="10"/>
      <c r="AC4341" s="3"/>
      <c r="AD4341" s="3"/>
      <c r="AE4341" s="3"/>
      <c r="AF4341" s="10"/>
      <c r="AG4341" s="1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5"/>
      <c r="W4342" s="10"/>
      <c r="X4342" s="10"/>
      <c r="Y4342" s="31"/>
      <c r="Z4342" s="3"/>
      <c r="AA4342" s="1"/>
      <c r="AB4342" s="10"/>
      <c r="AC4342" s="3"/>
      <c r="AD4342" s="3"/>
      <c r="AE4342" s="3"/>
      <c r="AF4342" s="10"/>
      <c r="AG4342" s="1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5"/>
      <c r="W4343" s="10"/>
      <c r="X4343" s="10"/>
      <c r="Y4343" s="31"/>
      <c r="Z4343" s="3"/>
      <c r="AA4343" s="1"/>
      <c r="AB4343" s="10"/>
      <c r="AC4343" s="3"/>
      <c r="AD4343" s="3"/>
      <c r="AE4343" s="3"/>
      <c r="AF4343" s="10"/>
      <c r="AG4343" s="1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5"/>
      <c r="W4344" s="10"/>
      <c r="X4344" s="10"/>
      <c r="Y4344" s="31"/>
      <c r="Z4344" s="3"/>
      <c r="AA4344" s="1"/>
      <c r="AB4344" s="10"/>
      <c r="AC4344" s="3"/>
      <c r="AD4344" s="3"/>
      <c r="AE4344" s="3"/>
      <c r="AF4344" s="10"/>
      <c r="AG4344" s="1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5"/>
      <c r="W4345" s="10"/>
      <c r="X4345" s="10"/>
      <c r="Y4345" s="31"/>
      <c r="Z4345" s="3"/>
      <c r="AA4345" s="1"/>
      <c r="AB4345" s="10"/>
      <c r="AC4345" s="3"/>
      <c r="AD4345" s="3"/>
      <c r="AE4345" s="3"/>
      <c r="AF4345" s="10"/>
      <c r="AG4345" s="1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5"/>
      <c r="W4346" s="10"/>
      <c r="X4346" s="10"/>
      <c r="Y4346" s="31"/>
      <c r="Z4346" s="3"/>
      <c r="AA4346" s="1"/>
      <c r="AB4346" s="10"/>
      <c r="AC4346" s="3"/>
      <c r="AD4346" s="3"/>
      <c r="AE4346" s="3"/>
      <c r="AF4346" s="10"/>
      <c r="AG4346" s="1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5"/>
      <c r="W4347" s="10"/>
      <c r="X4347" s="10"/>
      <c r="Y4347" s="31"/>
      <c r="Z4347" s="3"/>
      <c r="AA4347" s="1"/>
      <c r="AB4347" s="10"/>
      <c r="AC4347" s="3"/>
      <c r="AD4347" s="3"/>
      <c r="AE4347" s="3"/>
      <c r="AF4347" s="10"/>
      <c r="AG4347" s="1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5"/>
      <c r="W4348" s="10"/>
      <c r="X4348" s="10"/>
      <c r="Y4348" s="31"/>
      <c r="Z4348" s="3"/>
      <c r="AA4348" s="1"/>
      <c r="AB4348" s="10"/>
      <c r="AC4348" s="3"/>
      <c r="AD4348" s="3"/>
      <c r="AE4348" s="3"/>
      <c r="AF4348" s="10"/>
      <c r="AG4348" s="1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5"/>
      <c r="W4349" s="10"/>
      <c r="X4349" s="10"/>
      <c r="Y4349" s="31"/>
      <c r="Z4349" s="3"/>
      <c r="AA4349" s="1"/>
      <c r="AB4349" s="10"/>
      <c r="AC4349" s="3"/>
      <c r="AD4349" s="3"/>
      <c r="AE4349" s="3"/>
      <c r="AF4349" s="10"/>
      <c r="AG4349" s="1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5"/>
      <c r="W4350" s="10"/>
      <c r="X4350" s="10"/>
      <c r="Y4350" s="31"/>
      <c r="Z4350" s="3"/>
      <c r="AA4350" s="1"/>
      <c r="AB4350" s="10"/>
      <c r="AC4350" s="3"/>
      <c r="AD4350" s="3"/>
      <c r="AE4350" s="3"/>
      <c r="AF4350" s="10"/>
      <c r="AG4350" s="1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5"/>
      <c r="W4351" s="10"/>
      <c r="X4351" s="10"/>
      <c r="Y4351" s="31"/>
      <c r="Z4351" s="3"/>
      <c r="AA4351" s="1"/>
      <c r="AB4351" s="10"/>
      <c r="AC4351" s="3"/>
      <c r="AD4351" s="3"/>
      <c r="AE4351" s="3"/>
      <c r="AF4351" s="10"/>
      <c r="AG4351" s="1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5"/>
      <c r="W4352" s="10"/>
      <c r="X4352" s="10"/>
      <c r="Y4352" s="31"/>
      <c r="Z4352" s="3"/>
      <c r="AA4352" s="1"/>
      <c r="AB4352" s="10"/>
      <c r="AC4352" s="3"/>
      <c r="AD4352" s="3"/>
      <c r="AE4352" s="3"/>
      <c r="AF4352" s="10"/>
      <c r="AG4352" s="1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5"/>
      <c r="W4353" s="10"/>
      <c r="X4353" s="10"/>
      <c r="Y4353" s="31"/>
      <c r="Z4353" s="3"/>
      <c r="AA4353" s="1"/>
      <c r="AB4353" s="10"/>
      <c r="AC4353" s="3"/>
      <c r="AD4353" s="3"/>
      <c r="AE4353" s="3"/>
      <c r="AF4353" s="10"/>
      <c r="AG4353" s="1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5"/>
      <c r="W4354" s="10"/>
      <c r="X4354" s="10"/>
      <c r="Y4354" s="31"/>
      <c r="Z4354" s="3"/>
      <c r="AA4354" s="1"/>
      <c r="AB4354" s="10"/>
      <c r="AC4354" s="3"/>
      <c r="AD4354" s="3"/>
      <c r="AE4354" s="3"/>
      <c r="AF4354" s="10"/>
      <c r="AG4354" s="1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5"/>
      <c r="W4355" s="10"/>
      <c r="X4355" s="10"/>
      <c r="Y4355" s="31"/>
      <c r="Z4355" s="3"/>
      <c r="AA4355" s="1"/>
      <c r="AB4355" s="10"/>
      <c r="AC4355" s="3"/>
      <c r="AD4355" s="3"/>
      <c r="AE4355" s="3"/>
      <c r="AF4355" s="10"/>
      <c r="AG4355" s="1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5"/>
      <c r="W4356" s="10"/>
      <c r="X4356" s="10"/>
      <c r="Y4356" s="31"/>
      <c r="Z4356" s="3"/>
      <c r="AA4356" s="1"/>
      <c r="AB4356" s="10"/>
      <c r="AC4356" s="3"/>
      <c r="AD4356" s="3"/>
      <c r="AE4356" s="3"/>
      <c r="AF4356" s="10"/>
      <c r="AG4356" s="1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5"/>
      <c r="W4357" s="10"/>
      <c r="X4357" s="10"/>
      <c r="Y4357" s="31"/>
      <c r="Z4357" s="3"/>
      <c r="AA4357" s="1"/>
      <c r="AB4357" s="10"/>
      <c r="AC4357" s="3"/>
      <c r="AD4357" s="3"/>
      <c r="AE4357" s="3"/>
      <c r="AF4357" s="10"/>
      <c r="AG4357" s="1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5"/>
      <c r="W4358" s="10"/>
      <c r="X4358" s="10"/>
      <c r="Y4358" s="31"/>
      <c r="Z4358" s="3"/>
      <c r="AA4358" s="1"/>
      <c r="AB4358" s="10"/>
      <c r="AC4358" s="3"/>
      <c r="AD4358" s="3"/>
      <c r="AE4358" s="3"/>
      <c r="AF4358" s="10"/>
      <c r="AG4358" s="1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5"/>
      <c r="W4359" s="10"/>
      <c r="X4359" s="10"/>
      <c r="Y4359" s="31"/>
      <c r="Z4359" s="3"/>
      <c r="AA4359" s="1"/>
      <c r="AB4359" s="10"/>
      <c r="AC4359" s="3"/>
      <c r="AD4359" s="3"/>
      <c r="AE4359" s="3"/>
      <c r="AF4359" s="10"/>
      <c r="AG4359" s="1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5"/>
      <c r="W4360" s="10"/>
      <c r="X4360" s="10"/>
      <c r="Y4360" s="31"/>
      <c r="Z4360" s="3"/>
      <c r="AA4360" s="1"/>
      <c r="AB4360" s="10"/>
      <c r="AC4360" s="3"/>
      <c r="AD4360" s="3"/>
      <c r="AE4360" s="3"/>
      <c r="AF4360" s="10"/>
      <c r="AG4360" s="1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5"/>
      <c r="W4361" s="10"/>
      <c r="X4361" s="10"/>
      <c r="Y4361" s="31"/>
      <c r="Z4361" s="3"/>
      <c r="AA4361" s="1"/>
      <c r="AB4361" s="10"/>
      <c r="AC4361" s="3"/>
      <c r="AD4361" s="3"/>
      <c r="AE4361" s="3"/>
      <c r="AF4361" s="10"/>
      <c r="AG4361" s="1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5"/>
      <c r="W4362" s="10"/>
      <c r="X4362" s="10"/>
      <c r="Y4362" s="31"/>
      <c r="Z4362" s="3"/>
      <c r="AA4362" s="1"/>
      <c r="AB4362" s="10"/>
      <c r="AC4362" s="3"/>
      <c r="AD4362" s="3"/>
      <c r="AE4362" s="3"/>
      <c r="AF4362" s="10"/>
      <c r="AG4362" s="1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5"/>
      <c r="W4363" s="10"/>
      <c r="X4363" s="10"/>
      <c r="Y4363" s="31"/>
      <c r="Z4363" s="3"/>
      <c r="AA4363" s="1"/>
      <c r="AB4363" s="10"/>
      <c r="AC4363" s="3"/>
      <c r="AD4363" s="3"/>
      <c r="AE4363" s="3"/>
      <c r="AF4363" s="10"/>
      <c r="AG4363" s="1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5"/>
      <c r="W4364" s="10"/>
      <c r="X4364" s="10"/>
      <c r="Y4364" s="31"/>
      <c r="Z4364" s="3"/>
      <c r="AA4364" s="1"/>
      <c r="AB4364" s="10"/>
      <c r="AC4364" s="3"/>
      <c r="AD4364" s="3"/>
      <c r="AE4364" s="3"/>
      <c r="AF4364" s="10"/>
      <c r="AG4364" s="1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5"/>
      <c r="W4365" s="10"/>
      <c r="X4365" s="10"/>
      <c r="Y4365" s="31"/>
      <c r="Z4365" s="3"/>
      <c r="AA4365" s="1"/>
      <c r="AB4365" s="10"/>
      <c r="AC4365" s="3"/>
      <c r="AD4365" s="3"/>
      <c r="AE4365" s="3"/>
      <c r="AF4365" s="10"/>
      <c r="AG4365" s="1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5"/>
      <c r="W4366" s="10"/>
      <c r="X4366" s="10"/>
      <c r="Y4366" s="31"/>
      <c r="Z4366" s="3"/>
      <c r="AA4366" s="1"/>
      <c r="AB4366" s="10"/>
      <c r="AC4366" s="3"/>
      <c r="AD4366" s="3"/>
      <c r="AE4366" s="3"/>
      <c r="AF4366" s="10"/>
      <c r="AG4366" s="1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5"/>
      <c r="W4367" s="10"/>
      <c r="X4367" s="10"/>
      <c r="Y4367" s="31"/>
      <c r="Z4367" s="3"/>
      <c r="AA4367" s="1"/>
      <c r="AB4367" s="10"/>
      <c r="AC4367" s="3"/>
      <c r="AD4367" s="3"/>
      <c r="AE4367" s="3"/>
      <c r="AF4367" s="10"/>
      <c r="AG4367" s="1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5"/>
      <c r="W4368" s="10"/>
      <c r="X4368" s="10"/>
      <c r="Y4368" s="31"/>
      <c r="Z4368" s="3"/>
      <c r="AA4368" s="1"/>
      <c r="AB4368" s="10"/>
      <c r="AC4368" s="3"/>
      <c r="AD4368" s="3"/>
      <c r="AE4368" s="3"/>
      <c r="AF4368" s="10"/>
      <c r="AG4368" s="1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5"/>
      <c r="W4369" s="10"/>
      <c r="X4369" s="10"/>
      <c r="Y4369" s="31"/>
      <c r="Z4369" s="3"/>
      <c r="AA4369" s="1"/>
      <c r="AB4369" s="10"/>
      <c r="AC4369" s="3"/>
      <c r="AD4369" s="3"/>
      <c r="AE4369" s="3"/>
      <c r="AF4369" s="10"/>
      <c r="AG4369" s="1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5"/>
      <c r="W4370" s="10"/>
      <c r="X4370" s="10"/>
      <c r="Y4370" s="31"/>
      <c r="Z4370" s="3"/>
      <c r="AA4370" s="1"/>
      <c r="AB4370" s="10"/>
      <c r="AC4370" s="3"/>
      <c r="AD4370" s="3"/>
      <c r="AE4370" s="3"/>
      <c r="AF4370" s="10"/>
      <c r="AG4370" s="1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5"/>
      <c r="W4371" s="10"/>
      <c r="X4371" s="10"/>
      <c r="Y4371" s="31"/>
      <c r="Z4371" s="3"/>
      <c r="AA4371" s="1"/>
      <c r="AB4371" s="10"/>
      <c r="AC4371" s="3"/>
      <c r="AD4371" s="3"/>
      <c r="AE4371" s="3"/>
      <c r="AF4371" s="10"/>
      <c r="AG4371" s="1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5"/>
      <c r="W4372" s="10"/>
      <c r="X4372" s="10"/>
      <c r="Y4372" s="31"/>
      <c r="Z4372" s="3"/>
      <c r="AA4372" s="1"/>
      <c r="AB4372" s="10"/>
      <c r="AC4372" s="3"/>
      <c r="AD4372" s="3"/>
      <c r="AE4372" s="3"/>
      <c r="AF4372" s="10"/>
      <c r="AG4372" s="1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5"/>
      <c r="W4373" s="10"/>
      <c r="X4373" s="10"/>
      <c r="Y4373" s="31"/>
      <c r="Z4373" s="3"/>
      <c r="AA4373" s="1"/>
      <c r="AB4373" s="10"/>
      <c r="AC4373" s="3"/>
      <c r="AD4373" s="3"/>
      <c r="AE4373" s="3"/>
      <c r="AF4373" s="10"/>
      <c r="AG4373" s="1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5"/>
      <c r="W4374" s="10"/>
      <c r="X4374" s="10"/>
      <c r="Y4374" s="31"/>
      <c r="Z4374" s="3"/>
      <c r="AA4374" s="1"/>
      <c r="AB4374" s="10"/>
      <c r="AC4374" s="3"/>
      <c r="AD4374" s="3"/>
      <c r="AE4374" s="3"/>
      <c r="AF4374" s="10"/>
      <c r="AG4374" s="1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5"/>
      <c r="W4375" s="10"/>
      <c r="X4375" s="10"/>
      <c r="Y4375" s="31"/>
      <c r="Z4375" s="3"/>
      <c r="AA4375" s="1"/>
      <c r="AB4375" s="10"/>
      <c r="AC4375" s="3"/>
      <c r="AD4375" s="3"/>
      <c r="AE4375" s="3"/>
      <c r="AF4375" s="10"/>
      <c r="AG4375" s="1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5"/>
      <c r="W4376" s="10"/>
      <c r="X4376" s="10"/>
      <c r="Y4376" s="31"/>
      <c r="Z4376" s="3"/>
      <c r="AA4376" s="1"/>
      <c r="AB4376" s="10"/>
      <c r="AC4376" s="3"/>
      <c r="AD4376" s="3"/>
      <c r="AE4376" s="3"/>
      <c r="AF4376" s="10"/>
      <c r="AG4376" s="1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5"/>
      <c r="W4377" s="10"/>
      <c r="X4377" s="10"/>
      <c r="Y4377" s="31"/>
      <c r="Z4377" s="3"/>
      <c r="AA4377" s="1"/>
      <c r="AB4377" s="10"/>
      <c r="AC4377" s="3"/>
      <c r="AD4377" s="3"/>
      <c r="AE4377" s="3"/>
      <c r="AF4377" s="10"/>
      <c r="AG4377" s="1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5"/>
      <c r="W4378" s="10"/>
      <c r="X4378" s="10"/>
      <c r="Y4378" s="31"/>
      <c r="Z4378" s="3"/>
      <c r="AA4378" s="1"/>
      <c r="AB4378" s="10"/>
      <c r="AC4378" s="3"/>
      <c r="AD4378" s="3"/>
      <c r="AE4378" s="3"/>
      <c r="AF4378" s="10"/>
      <c r="AG4378" s="1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5"/>
      <c r="W4379" s="10"/>
      <c r="X4379" s="10"/>
      <c r="Y4379" s="31"/>
      <c r="Z4379" s="3"/>
      <c r="AA4379" s="1"/>
      <c r="AB4379" s="10"/>
      <c r="AC4379" s="3"/>
      <c r="AD4379" s="3"/>
      <c r="AE4379" s="3"/>
      <c r="AF4379" s="10"/>
      <c r="AG4379" s="1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5"/>
      <c r="W4380" s="10"/>
      <c r="X4380" s="10"/>
      <c r="Y4380" s="31"/>
      <c r="Z4380" s="3"/>
      <c r="AA4380" s="1"/>
      <c r="AB4380" s="10"/>
      <c r="AC4380" s="3"/>
      <c r="AD4380" s="3"/>
      <c r="AE4380" s="3"/>
      <c r="AF4380" s="10"/>
      <c r="AG4380" s="1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5"/>
      <c r="W4381" s="10"/>
      <c r="X4381" s="10"/>
      <c r="Y4381" s="31"/>
      <c r="Z4381" s="3"/>
      <c r="AA4381" s="1"/>
      <c r="AB4381" s="10"/>
      <c r="AC4381" s="3"/>
      <c r="AD4381" s="3"/>
      <c r="AE4381" s="3"/>
      <c r="AF4381" s="10"/>
      <c r="AG4381" s="1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5"/>
      <c r="W4382" s="10"/>
      <c r="X4382" s="10"/>
      <c r="Y4382" s="31"/>
      <c r="Z4382" s="3"/>
      <c r="AA4382" s="1"/>
      <c r="AB4382" s="10"/>
      <c r="AC4382" s="3"/>
      <c r="AD4382" s="3"/>
      <c r="AE4382" s="3"/>
      <c r="AF4382" s="10"/>
      <c r="AG4382" s="1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5"/>
      <c r="W4383" s="10"/>
      <c r="X4383" s="10"/>
      <c r="Y4383" s="31"/>
      <c r="Z4383" s="3"/>
      <c r="AA4383" s="1"/>
      <c r="AB4383" s="10"/>
      <c r="AC4383" s="3"/>
      <c r="AD4383" s="3"/>
      <c r="AE4383" s="3"/>
      <c r="AF4383" s="10"/>
      <c r="AG4383" s="1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5"/>
      <c r="W4384" s="10"/>
      <c r="X4384" s="10"/>
      <c r="Y4384" s="31"/>
      <c r="Z4384" s="3"/>
      <c r="AA4384" s="1"/>
      <c r="AB4384" s="10"/>
      <c r="AC4384" s="3"/>
      <c r="AD4384" s="3"/>
      <c r="AE4384" s="3"/>
      <c r="AF4384" s="10"/>
      <c r="AG4384" s="1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5"/>
      <c r="W4385" s="10"/>
      <c r="X4385" s="10"/>
      <c r="Y4385" s="31"/>
      <c r="Z4385" s="3"/>
      <c r="AA4385" s="1"/>
      <c r="AB4385" s="10"/>
      <c r="AC4385" s="3"/>
      <c r="AD4385" s="3"/>
      <c r="AE4385" s="3"/>
      <c r="AF4385" s="10"/>
      <c r="AG4385" s="1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5"/>
      <c r="W4386" s="10"/>
      <c r="X4386" s="10"/>
      <c r="Y4386" s="31"/>
      <c r="Z4386" s="3"/>
      <c r="AA4386" s="1"/>
      <c r="AB4386" s="10"/>
      <c r="AC4386" s="3"/>
      <c r="AD4386" s="3"/>
      <c r="AE4386" s="3"/>
      <c r="AF4386" s="10"/>
      <c r="AG4386" s="1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5"/>
      <c r="W4387" s="10"/>
      <c r="X4387" s="10"/>
      <c r="Y4387" s="31"/>
      <c r="Z4387" s="3"/>
      <c r="AA4387" s="1"/>
      <c r="AB4387" s="10"/>
      <c r="AC4387" s="3"/>
      <c r="AD4387" s="3"/>
      <c r="AE4387" s="3"/>
      <c r="AF4387" s="10"/>
      <c r="AG4387" s="1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5"/>
      <c r="W4388" s="10"/>
      <c r="X4388" s="10"/>
      <c r="Y4388" s="31"/>
      <c r="Z4388" s="3"/>
      <c r="AA4388" s="1"/>
      <c r="AB4388" s="10"/>
      <c r="AC4388" s="3"/>
      <c r="AD4388" s="3"/>
      <c r="AE4388" s="3"/>
      <c r="AF4388" s="10"/>
      <c r="AG4388" s="1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5"/>
      <c r="W4389" s="10"/>
      <c r="X4389" s="10"/>
      <c r="Y4389" s="31"/>
      <c r="Z4389" s="3"/>
      <c r="AA4389" s="1"/>
      <c r="AB4389" s="10"/>
      <c r="AC4389" s="3"/>
      <c r="AD4389" s="3"/>
      <c r="AE4389" s="3"/>
      <c r="AF4389" s="10"/>
      <c r="AG4389" s="1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5"/>
      <c r="W4390" s="10"/>
      <c r="X4390" s="10"/>
      <c r="Y4390" s="31"/>
      <c r="Z4390" s="3"/>
      <c r="AA4390" s="1"/>
      <c r="AB4390" s="10"/>
      <c r="AC4390" s="3"/>
      <c r="AD4390" s="3"/>
      <c r="AE4390" s="3"/>
      <c r="AF4390" s="10"/>
      <c r="AG4390" s="1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5"/>
      <c r="W4391" s="10"/>
      <c r="X4391" s="10"/>
      <c r="Y4391" s="31"/>
      <c r="Z4391" s="3"/>
      <c r="AA4391" s="1"/>
      <c r="AB4391" s="10"/>
      <c r="AC4391" s="3"/>
      <c r="AD4391" s="3"/>
      <c r="AE4391" s="3"/>
      <c r="AF4391" s="10"/>
      <c r="AG4391" s="1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5"/>
      <c r="W4392" s="10"/>
      <c r="X4392" s="10"/>
      <c r="Y4392" s="31"/>
      <c r="Z4392" s="3"/>
      <c r="AA4392" s="1"/>
      <c r="AB4392" s="10"/>
      <c r="AC4392" s="3"/>
      <c r="AD4392" s="3"/>
      <c r="AE4392" s="3"/>
      <c r="AF4392" s="10"/>
      <c r="AG4392" s="1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5"/>
      <c r="W4393" s="10"/>
      <c r="X4393" s="10"/>
      <c r="Y4393" s="31"/>
      <c r="Z4393" s="3"/>
      <c r="AA4393" s="1"/>
      <c r="AB4393" s="10"/>
      <c r="AC4393" s="3"/>
      <c r="AD4393" s="3"/>
      <c r="AE4393" s="3"/>
      <c r="AF4393" s="10"/>
      <c r="AG4393" s="1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5"/>
      <c r="W4394" s="10"/>
      <c r="X4394" s="10"/>
      <c r="Y4394" s="31"/>
      <c r="Z4394" s="3"/>
      <c r="AA4394" s="1"/>
      <c r="AB4394" s="10"/>
      <c r="AC4394" s="3"/>
      <c r="AD4394" s="3"/>
      <c r="AE4394" s="3"/>
      <c r="AF4394" s="10"/>
      <c r="AG4394" s="1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5"/>
      <c r="W4395" s="10"/>
      <c r="X4395" s="10"/>
      <c r="Y4395" s="31"/>
      <c r="Z4395" s="3"/>
      <c r="AA4395" s="1"/>
      <c r="AB4395" s="10"/>
      <c r="AC4395" s="3"/>
      <c r="AD4395" s="3"/>
      <c r="AE4395" s="3"/>
      <c r="AF4395" s="10"/>
      <c r="AG4395" s="1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5"/>
      <c r="W4396" s="29"/>
      <c r="X4396" s="29"/>
      <c r="Y4396" s="35"/>
      <c r="Z4396" s="22"/>
      <c r="AA4396" s="25"/>
      <c r="AB4396" s="29"/>
      <c r="AC4396" s="22"/>
      <c r="AD4396" s="22"/>
      <c r="AE4396" s="22"/>
      <c r="AF4396" s="29"/>
      <c r="AG4396" s="23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  <c r="EX4396" s="25"/>
    </row>
    <row r="4397" spans="1:154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5"/>
      <c r="W4397" s="10"/>
      <c r="X4397" s="10"/>
      <c r="Y4397" s="31"/>
      <c r="Z4397" s="3"/>
      <c r="AA4397" s="1"/>
      <c r="AB4397" s="10"/>
      <c r="AC4397" s="3"/>
      <c r="AD4397" s="3"/>
      <c r="AE4397" s="3"/>
      <c r="AF4397" s="10"/>
      <c r="AG4397" s="1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5"/>
      <c r="W4398" s="10"/>
      <c r="X4398" s="10"/>
      <c r="Y4398" s="31"/>
      <c r="Z4398" s="3"/>
      <c r="AA4398" s="1"/>
      <c r="AB4398" s="10"/>
      <c r="AC4398" s="3"/>
      <c r="AD4398" s="3"/>
      <c r="AE4398" s="3"/>
      <c r="AF4398" s="10"/>
      <c r="AG4398" s="1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5"/>
      <c r="W4399" s="10"/>
      <c r="X4399" s="10"/>
      <c r="Y4399" s="31"/>
      <c r="Z4399" s="3"/>
      <c r="AA4399" s="1"/>
      <c r="AB4399" s="10"/>
      <c r="AC4399" s="3"/>
      <c r="AD4399" s="3"/>
      <c r="AE4399" s="3"/>
      <c r="AF4399" s="10"/>
      <c r="AG4399" s="1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5"/>
      <c r="W4400" s="10"/>
      <c r="X4400" s="10"/>
      <c r="Y4400" s="31"/>
      <c r="Z4400" s="3"/>
      <c r="AA4400" s="1"/>
      <c r="AB4400" s="10"/>
      <c r="AC4400" s="3"/>
      <c r="AD4400" s="3"/>
      <c r="AE4400" s="3"/>
      <c r="AF4400" s="10"/>
      <c r="AG4400" s="1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5"/>
      <c r="W4401" s="10"/>
      <c r="X4401" s="10"/>
      <c r="Y4401" s="31"/>
      <c r="Z4401" s="3"/>
      <c r="AA4401" s="1"/>
      <c r="AB4401" s="10"/>
      <c r="AC4401" s="3"/>
      <c r="AD4401" s="3"/>
      <c r="AE4401" s="3"/>
      <c r="AF4401" s="10"/>
      <c r="AG4401" s="1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5"/>
      <c r="W4402" s="10"/>
      <c r="X4402" s="10"/>
      <c r="Y4402" s="31"/>
      <c r="Z4402" s="3"/>
      <c r="AA4402" s="1"/>
      <c r="AB4402" s="10"/>
      <c r="AC4402" s="3"/>
      <c r="AD4402" s="3"/>
      <c r="AE4402" s="3"/>
      <c r="AF4402" s="10"/>
      <c r="AG4402" s="1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5"/>
      <c r="W4403" s="10"/>
      <c r="X4403" s="10"/>
      <c r="Y4403" s="31"/>
      <c r="Z4403" s="3"/>
      <c r="AA4403" s="1"/>
      <c r="AB4403" s="10"/>
      <c r="AC4403" s="3"/>
      <c r="AD4403" s="3"/>
      <c r="AE4403" s="3"/>
      <c r="AF4403" s="10"/>
      <c r="AG4403" s="1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5"/>
      <c r="W4404" s="10"/>
      <c r="X4404" s="10"/>
      <c r="Y4404" s="31"/>
      <c r="Z4404" s="3"/>
      <c r="AA4404" s="1"/>
      <c r="AB4404" s="10"/>
      <c r="AC4404" s="3"/>
      <c r="AD4404" s="3"/>
      <c r="AE4404" s="3"/>
      <c r="AF4404" s="10"/>
      <c r="AG4404" s="1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5"/>
      <c r="W4405" s="10"/>
      <c r="X4405" s="10"/>
      <c r="Y4405" s="31"/>
      <c r="Z4405" s="3"/>
      <c r="AA4405" s="1"/>
      <c r="AB4405" s="10"/>
      <c r="AC4405" s="3"/>
      <c r="AD4405" s="3"/>
      <c r="AE4405" s="3"/>
      <c r="AF4405" s="10"/>
      <c r="AG4405" s="1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5"/>
      <c r="W4406" s="10"/>
      <c r="X4406" s="10"/>
      <c r="Y4406" s="31"/>
      <c r="Z4406" s="3"/>
      <c r="AA4406" s="1"/>
      <c r="AB4406" s="10"/>
      <c r="AC4406" s="3"/>
      <c r="AD4406" s="3"/>
      <c r="AE4406" s="3"/>
      <c r="AF4406" s="10"/>
      <c r="AG4406" s="1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5"/>
      <c r="W4407" s="10"/>
      <c r="X4407" s="10"/>
      <c r="Y4407" s="31"/>
      <c r="Z4407" s="3"/>
      <c r="AA4407" s="1"/>
      <c r="AB4407" s="10"/>
      <c r="AC4407" s="3"/>
      <c r="AD4407" s="3"/>
      <c r="AE4407" s="3"/>
      <c r="AF4407" s="10"/>
      <c r="AG4407" s="1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5"/>
      <c r="W4408" s="10"/>
      <c r="X4408" s="10"/>
      <c r="Y4408" s="31"/>
      <c r="Z4408" s="3"/>
      <c r="AA4408" s="1"/>
      <c r="AB4408" s="10"/>
      <c r="AC4408" s="3"/>
      <c r="AD4408" s="3"/>
      <c r="AE4408" s="3"/>
      <c r="AF4408" s="10"/>
      <c r="AG4408" s="1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5"/>
      <c r="W4409" s="10"/>
      <c r="X4409" s="10"/>
      <c r="Y4409" s="31"/>
      <c r="Z4409" s="3"/>
      <c r="AA4409" s="1"/>
      <c r="AB4409" s="10"/>
      <c r="AC4409" s="3"/>
      <c r="AD4409" s="3"/>
      <c r="AE4409" s="3"/>
      <c r="AF4409" s="10"/>
      <c r="AG4409" s="1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5"/>
      <c r="W4410" s="10"/>
      <c r="X4410" s="10"/>
      <c r="Y4410" s="31"/>
      <c r="Z4410" s="3"/>
      <c r="AA4410" s="1"/>
      <c r="AB4410" s="10"/>
      <c r="AC4410" s="3"/>
      <c r="AD4410" s="3"/>
      <c r="AE4410" s="3"/>
      <c r="AF4410" s="10"/>
      <c r="AG4410" s="1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5"/>
      <c r="W4411" s="10"/>
      <c r="X4411" s="10"/>
      <c r="Y4411" s="31"/>
      <c r="Z4411" s="3"/>
      <c r="AA4411" s="1"/>
      <c r="AB4411" s="10"/>
      <c r="AC4411" s="3"/>
      <c r="AD4411" s="3"/>
      <c r="AE4411" s="3"/>
      <c r="AF4411" s="10"/>
      <c r="AG4411" s="1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5"/>
      <c r="W4412" s="10"/>
      <c r="X4412" s="10"/>
      <c r="Y4412" s="31"/>
      <c r="Z4412" s="3"/>
      <c r="AA4412" s="1"/>
      <c r="AB4412" s="10"/>
      <c r="AC4412" s="3"/>
      <c r="AD4412" s="3"/>
      <c r="AE4412" s="3"/>
      <c r="AF4412" s="10"/>
      <c r="AG4412" s="1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5"/>
      <c r="W4413" s="10"/>
      <c r="X4413" s="10"/>
      <c r="Y4413" s="31"/>
      <c r="Z4413" s="3"/>
      <c r="AA4413" s="1"/>
      <c r="AB4413" s="10"/>
      <c r="AC4413" s="3"/>
      <c r="AD4413" s="3"/>
      <c r="AE4413" s="3"/>
      <c r="AF4413" s="10"/>
      <c r="AG4413" s="1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5"/>
      <c r="W4414" s="10"/>
      <c r="X4414" s="10"/>
      <c r="Y4414" s="31"/>
      <c r="Z4414" s="3"/>
      <c r="AA4414" s="1"/>
      <c r="AB4414" s="10"/>
      <c r="AC4414" s="3"/>
      <c r="AD4414" s="3"/>
      <c r="AE4414" s="3"/>
      <c r="AF4414" s="10"/>
      <c r="AG4414" s="1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5"/>
      <c r="W4415" s="10"/>
      <c r="X4415" s="10"/>
      <c r="Y4415" s="31"/>
      <c r="Z4415" s="3"/>
      <c r="AA4415" s="1"/>
      <c r="AB4415" s="10"/>
      <c r="AC4415" s="3"/>
      <c r="AD4415" s="3"/>
      <c r="AE4415" s="3"/>
      <c r="AF4415" s="10"/>
      <c r="AG4415" s="1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5"/>
      <c r="W4416" s="10"/>
      <c r="X4416" s="10"/>
      <c r="Y4416" s="31"/>
      <c r="Z4416" s="3"/>
      <c r="AA4416" s="1"/>
      <c r="AB4416" s="10"/>
      <c r="AC4416" s="3"/>
      <c r="AD4416" s="3"/>
      <c r="AE4416" s="3"/>
      <c r="AF4416" s="10"/>
      <c r="AG4416" s="1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5"/>
      <c r="W4417" s="10"/>
      <c r="X4417" s="10"/>
      <c r="Y4417" s="31"/>
      <c r="Z4417" s="3"/>
      <c r="AA4417" s="1"/>
      <c r="AB4417" s="10"/>
      <c r="AC4417" s="3"/>
      <c r="AD4417" s="3"/>
      <c r="AE4417" s="3"/>
      <c r="AF4417" s="10"/>
      <c r="AG4417" s="1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5"/>
      <c r="W4418" s="10"/>
      <c r="X4418" s="10"/>
      <c r="Y4418" s="31"/>
      <c r="Z4418" s="3"/>
      <c r="AA4418" s="1"/>
      <c r="AB4418" s="10"/>
      <c r="AC4418" s="3"/>
      <c r="AD4418" s="3"/>
      <c r="AE4418" s="3"/>
      <c r="AF4418" s="10"/>
      <c r="AG4418" s="1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5"/>
      <c r="W4419" s="10"/>
      <c r="X4419" s="10"/>
      <c r="Y4419" s="31"/>
      <c r="Z4419" s="3"/>
      <c r="AA4419" s="1"/>
      <c r="AB4419" s="10"/>
      <c r="AC4419" s="3"/>
      <c r="AD4419" s="3"/>
      <c r="AE4419" s="3"/>
      <c r="AF4419" s="10"/>
      <c r="AG4419" s="1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5"/>
      <c r="W4420" s="10"/>
      <c r="X4420" s="10"/>
      <c r="Y4420" s="31"/>
      <c r="Z4420" s="3"/>
      <c r="AA4420" s="1"/>
      <c r="AB4420" s="10"/>
      <c r="AC4420" s="3"/>
      <c r="AD4420" s="3"/>
      <c r="AE4420" s="3"/>
      <c r="AF4420" s="10"/>
      <c r="AG4420" s="1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5"/>
      <c r="W4421" s="10"/>
      <c r="X4421" s="10"/>
      <c r="Y4421" s="31"/>
      <c r="Z4421" s="3"/>
      <c r="AA4421" s="1"/>
      <c r="AB4421" s="10"/>
      <c r="AC4421" s="3"/>
      <c r="AD4421" s="3"/>
      <c r="AE4421" s="3"/>
      <c r="AF4421" s="10"/>
      <c r="AG4421" s="1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5"/>
      <c r="W4422" s="10"/>
      <c r="X4422" s="10"/>
      <c r="Y4422" s="31"/>
      <c r="Z4422" s="3"/>
      <c r="AA4422" s="1"/>
      <c r="AB4422" s="10"/>
      <c r="AC4422" s="3"/>
      <c r="AD4422" s="3"/>
      <c r="AE4422" s="3"/>
      <c r="AF4422" s="10"/>
      <c r="AG4422" s="1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5"/>
      <c r="W4423" s="10"/>
      <c r="X4423" s="10"/>
      <c r="Y4423" s="31"/>
      <c r="Z4423" s="3"/>
      <c r="AA4423" s="1"/>
      <c r="AB4423" s="10"/>
      <c r="AC4423" s="3"/>
      <c r="AD4423" s="3"/>
      <c r="AE4423" s="3"/>
      <c r="AF4423" s="10"/>
      <c r="AG4423" s="1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5"/>
      <c r="W4424" s="10"/>
      <c r="X4424" s="10"/>
      <c r="Y4424" s="31"/>
      <c r="Z4424" s="3"/>
      <c r="AA4424" s="1"/>
      <c r="AB4424" s="10"/>
      <c r="AC4424" s="3"/>
      <c r="AD4424" s="3"/>
      <c r="AE4424" s="3"/>
      <c r="AF4424" s="10"/>
      <c r="AG4424" s="1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5"/>
      <c r="W4425" s="10"/>
      <c r="X4425" s="10"/>
      <c r="Y4425" s="31"/>
      <c r="Z4425" s="3"/>
      <c r="AA4425" s="1"/>
      <c r="AB4425" s="10"/>
      <c r="AC4425" s="3"/>
      <c r="AD4425" s="3"/>
      <c r="AE4425" s="3"/>
      <c r="AF4425" s="10"/>
      <c r="AG4425" s="1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5"/>
      <c r="W4426" s="10"/>
      <c r="X4426" s="10"/>
      <c r="Y4426" s="31"/>
      <c r="Z4426" s="3"/>
      <c r="AA4426" s="1"/>
      <c r="AB4426" s="10"/>
      <c r="AC4426" s="3"/>
      <c r="AD4426" s="3"/>
      <c r="AE4426" s="3"/>
      <c r="AF4426" s="10"/>
      <c r="AG4426" s="1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5"/>
      <c r="W4427" s="10"/>
      <c r="X4427" s="10"/>
      <c r="Y4427" s="31"/>
      <c r="Z4427" s="3"/>
      <c r="AA4427" s="1"/>
      <c r="AB4427" s="10"/>
      <c r="AC4427" s="3"/>
      <c r="AD4427" s="3"/>
      <c r="AE4427" s="3"/>
      <c r="AF4427" s="10"/>
      <c r="AG4427" s="1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5"/>
      <c r="W4428" s="10"/>
      <c r="X4428" s="10"/>
      <c r="Y4428" s="31"/>
      <c r="Z4428" s="3"/>
      <c r="AA4428" s="1"/>
      <c r="AB4428" s="10"/>
      <c r="AC4428" s="3"/>
      <c r="AD4428" s="3"/>
      <c r="AE4428" s="3"/>
      <c r="AF4428" s="10"/>
      <c r="AG4428" s="1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5"/>
      <c r="W4429" s="10"/>
      <c r="X4429" s="10"/>
      <c r="Y4429" s="31"/>
      <c r="Z4429" s="3"/>
      <c r="AA4429" s="1"/>
      <c r="AB4429" s="10"/>
      <c r="AC4429" s="3"/>
      <c r="AD4429" s="3"/>
      <c r="AE4429" s="3"/>
      <c r="AF4429" s="10"/>
      <c r="AG4429" s="1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5"/>
      <c r="W4430" s="10"/>
      <c r="X4430" s="10"/>
      <c r="Y4430" s="31"/>
      <c r="Z4430" s="3"/>
      <c r="AA4430" s="1"/>
      <c r="AB4430" s="10"/>
      <c r="AC4430" s="3"/>
      <c r="AD4430" s="3"/>
      <c r="AE4430" s="3"/>
      <c r="AF4430" s="10"/>
      <c r="AG4430" s="1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5"/>
      <c r="W4431" s="10"/>
      <c r="X4431" s="10"/>
      <c r="Y4431" s="31"/>
      <c r="Z4431" s="3"/>
      <c r="AA4431" s="1"/>
      <c r="AB4431" s="10"/>
      <c r="AC4431" s="3"/>
      <c r="AD4431" s="3"/>
      <c r="AE4431" s="3"/>
      <c r="AF4431" s="10"/>
      <c r="AG4431" s="1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5"/>
      <c r="W4432" s="10"/>
      <c r="X4432" s="10"/>
      <c r="Y4432" s="31"/>
      <c r="Z4432" s="3"/>
      <c r="AA4432" s="1"/>
      <c r="AB4432" s="10"/>
      <c r="AC4432" s="3"/>
      <c r="AD4432" s="3"/>
      <c r="AE4432" s="3"/>
      <c r="AF4432" s="10"/>
      <c r="AG4432" s="1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5"/>
      <c r="W4433" s="10"/>
      <c r="X4433" s="10"/>
      <c r="Y4433" s="31"/>
      <c r="Z4433" s="3"/>
      <c r="AA4433" s="1"/>
      <c r="AB4433" s="10"/>
      <c r="AC4433" s="3"/>
      <c r="AD4433" s="3"/>
      <c r="AE4433" s="3"/>
      <c r="AF4433" s="10"/>
      <c r="AG4433" s="1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5"/>
      <c r="W4434" s="10"/>
      <c r="X4434" s="10"/>
      <c r="Y4434" s="31"/>
      <c r="Z4434" s="3"/>
      <c r="AA4434" s="1"/>
      <c r="AB4434" s="10"/>
      <c r="AC4434" s="3"/>
      <c r="AD4434" s="3"/>
      <c r="AE4434" s="3"/>
      <c r="AF4434" s="10"/>
      <c r="AG4434" s="1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5"/>
      <c r="W4435" s="10"/>
      <c r="X4435" s="10"/>
      <c r="Y4435" s="31"/>
      <c r="Z4435" s="3"/>
      <c r="AA4435" s="1"/>
      <c r="AB4435" s="10"/>
      <c r="AC4435" s="3"/>
      <c r="AD4435" s="3"/>
      <c r="AE4435" s="3"/>
      <c r="AF4435" s="10"/>
      <c r="AG4435" s="1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5"/>
      <c r="W4436" s="10"/>
      <c r="X4436" s="10"/>
      <c r="Y4436" s="31"/>
      <c r="Z4436" s="3"/>
      <c r="AA4436" s="1"/>
      <c r="AB4436" s="10"/>
      <c r="AC4436" s="3"/>
      <c r="AD4436" s="3"/>
      <c r="AE4436" s="3"/>
      <c r="AF4436" s="10"/>
      <c r="AG4436" s="1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5"/>
      <c r="W4437" s="10"/>
      <c r="X4437" s="10"/>
      <c r="Y4437" s="31"/>
      <c r="Z4437" s="3"/>
      <c r="AA4437" s="1"/>
      <c r="AB4437" s="10"/>
      <c r="AC4437" s="3"/>
      <c r="AD4437" s="3"/>
      <c r="AE4437" s="3"/>
      <c r="AF4437" s="10"/>
      <c r="AG4437" s="1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5"/>
      <c r="W4438" s="10"/>
      <c r="X4438" s="10"/>
      <c r="Y4438" s="31"/>
      <c r="Z4438" s="3"/>
      <c r="AA4438" s="1"/>
      <c r="AB4438" s="10"/>
      <c r="AC4438" s="3"/>
      <c r="AD4438" s="3"/>
      <c r="AE4438" s="3"/>
      <c r="AF4438" s="10"/>
      <c r="AG4438" s="1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5"/>
      <c r="W4439" s="10"/>
      <c r="X4439" s="10"/>
      <c r="Y4439" s="31"/>
      <c r="Z4439" s="3"/>
      <c r="AA4439" s="1"/>
      <c r="AB4439" s="10"/>
      <c r="AC4439" s="3"/>
      <c r="AD4439" s="3"/>
      <c r="AE4439" s="3"/>
      <c r="AF4439" s="10"/>
      <c r="AG4439" s="1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5"/>
      <c r="W4440" s="10"/>
      <c r="X4440" s="10"/>
      <c r="Y4440" s="31"/>
      <c r="Z4440" s="3"/>
      <c r="AA4440" s="1"/>
      <c r="AB4440" s="10"/>
      <c r="AC4440" s="3"/>
      <c r="AD4440" s="3"/>
      <c r="AE4440" s="3"/>
      <c r="AF4440" s="10"/>
      <c r="AG4440" s="1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5"/>
      <c r="W4441" s="10"/>
      <c r="X4441" s="10"/>
      <c r="Y4441" s="31"/>
      <c r="Z4441" s="3"/>
      <c r="AA4441" s="1"/>
      <c r="AB4441" s="10"/>
      <c r="AC4441" s="3"/>
      <c r="AD4441" s="3"/>
      <c r="AE4441" s="3"/>
      <c r="AF4441" s="10"/>
      <c r="AG4441" s="1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5"/>
      <c r="W4442" s="10"/>
      <c r="X4442" s="10"/>
      <c r="Y4442" s="31"/>
      <c r="Z4442" s="3"/>
      <c r="AA4442" s="1"/>
      <c r="AB4442" s="10"/>
      <c r="AC4442" s="3"/>
      <c r="AD4442" s="3"/>
      <c r="AE4442" s="3"/>
      <c r="AF4442" s="10"/>
      <c r="AG4442" s="1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5"/>
      <c r="W4443" s="10"/>
      <c r="X4443" s="10"/>
      <c r="Y4443" s="31"/>
      <c r="Z4443" s="3"/>
      <c r="AA4443" s="1"/>
      <c r="AB4443" s="10"/>
      <c r="AC4443" s="3"/>
      <c r="AD4443" s="3"/>
      <c r="AE4443" s="3"/>
      <c r="AF4443" s="10"/>
      <c r="AG4443" s="1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5"/>
      <c r="W4444" s="10"/>
      <c r="X4444" s="10"/>
      <c r="Y4444" s="31"/>
      <c r="Z4444" s="3"/>
      <c r="AA4444" s="1"/>
      <c r="AB4444" s="10"/>
      <c r="AC4444" s="3"/>
      <c r="AD4444" s="3"/>
      <c r="AE4444" s="3"/>
      <c r="AF4444" s="10"/>
      <c r="AG4444" s="1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5"/>
      <c r="W4445" s="10"/>
      <c r="X4445" s="10"/>
      <c r="Y4445" s="31"/>
      <c r="Z4445" s="3"/>
      <c r="AA4445" s="1"/>
      <c r="AB4445" s="10"/>
      <c r="AC4445" s="3"/>
      <c r="AD4445" s="3"/>
      <c r="AE4445" s="3"/>
      <c r="AF4445" s="10"/>
      <c r="AG4445" s="1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5"/>
      <c r="W4446" s="10"/>
      <c r="X4446" s="10"/>
      <c r="Y4446" s="31"/>
      <c r="Z4446" s="3"/>
      <c r="AA4446" s="1"/>
      <c r="AB4446" s="10"/>
      <c r="AC4446" s="3"/>
      <c r="AD4446" s="3"/>
      <c r="AE4446" s="3"/>
      <c r="AF4446" s="10"/>
      <c r="AG4446" s="1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5"/>
      <c r="W4447" s="10"/>
      <c r="X4447" s="10"/>
      <c r="Y4447" s="31"/>
      <c r="Z4447" s="3"/>
      <c r="AA4447" s="1"/>
      <c r="AB4447" s="10"/>
      <c r="AC4447" s="3"/>
      <c r="AD4447" s="3"/>
      <c r="AE4447" s="3"/>
      <c r="AF4447" s="10"/>
      <c r="AG4447" s="1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5"/>
      <c r="W4448" s="10"/>
      <c r="X4448" s="10"/>
      <c r="Y4448" s="31"/>
      <c r="Z4448" s="3"/>
      <c r="AA4448" s="1"/>
      <c r="AB4448" s="10"/>
      <c r="AC4448" s="3"/>
      <c r="AD4448" s="3"/>
      <c r="AE4448" s="3"/>
      <c r="AF4448" s="10"/>
      <c r="AG4448" s="1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5"/>
      <c r="W4449" s="10"/>
      <c r="X4449" s="10"/>
      <c r="Y4449" s="31"/>
      <c r="Z4449" s="3"/>
      <c r="AA4449" s="1"/>
      <c r="AB4449" s="10"/>
      <c r="AC4449" s="3"/>
      <c r="AD4449" s="3"/>
      <c r="AE4449" s="3"/>
      <c r="AF4449" s="10"/>
      <c r="AG4449" s="1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5"/>
      <c r="W4450" s="10"/>
      <c r="X4450" s="10"/>
      <c r="Y4450" s="31"/>
      <c r="Z4450" s="3"/>
      <c r="AA4450" s="1"/>
      <c r="AB4450" s="10"/>
      <c r="AC4450" s="3"/>
      <c r="AD4450" s="3"/>
      <c r="AE4450" s="3"/>
      <c r="AF4450" s="10"/>
      <c r="AG4450" s="1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5"/>
      <c r="W4451" s="10"/>
      <c r="X4451" s="10"/>
      <c r="Y4451" s="31"/>
      <c r="Z4451" s="3"/>
      <c r="AA4451" s="1"/>
      <c r="AB4451" s="10"/>
      <c r="AC4451" s="3"/>
      <c r="AD4451" s="3"/>
      <c r="AE4451" s="3"/>
      <c r="AF4451" s="10"/>
      <c r="AG4451" s="1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5"/>
      <c r="W4452" s="10"/>
      <c r="X4452" s="10"/>
      <c r="Y4452" s="31"/>
      <c r="Z4452" s="3"/>
      <c r="AA4452" s="1"/>
      <c r="AB4452" s="10"/>
      <c r="AC4452" s="3"/>
      <c r="AD4452" s="3"/>
      <c r="AE4452" s="3"/>
      <c r="AF4452" s="10"/>
      <c r="AG4452" s="1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5"/>
      <c r="W4453" s="10"/>
      <c r="X4453" s="10"/>
      <c r="Y4453" s="31"/>
      <c r="Z4453" s="3"/>
      <c r="AA4453" s="1"/>
      <c r="AB4453" s="10"/>
      <c r="AC4453" s="3"/>
      <c r="AD4453" s="3"/>
      <c r="AE4453" s="3"/>
      <c r="AF4453" s="10"/>
      <c r="AG4453" s="1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5"/>
      <c r="W4454" s="10"/>
      <c r="X4454" s="10"/>
      <c r="Y4454" s="31"/>
      <c r="Z4454" s="3"/>
      <c r="AA4454" s="1"/>
      <c r="AB4454" s="10"/>
      <c r="AC4454" s="3"/>
      <c r="AD4454" s="3"/>
      <c r="AE4454" s="3"/>
      <c r="AF4454" s="10"/>
      <c r="AG4454" s="1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5"/>
      <c r="W4455" s="10"/>
      <c r="X4455" s="10"/>
      <c r="Y4455" s="31"/>
      <c r="Z4455" s="3"/>
      <c r="AA4455" s="1"/>
      <c r="AB4455" s="10"/>
      <c r="AC4455" s="3"/>
      <c r="AD4455" s="3"/>
      <c r="AE4455" s="3"/>
      <c r="AF4455" s="10"/>
      <c r="AG4455" s="1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5"/>
      <c r="W4456" s="10"/>
      <c r="X4456" s="10"/>
      <c r="Y4456" s="31"/>
      <c r="Z4456" s="3"/>
      <c r="AA4456" s="1"/>
      <c r="AB4456" s="10"/>
      <c r="AC4456" s="3"/>
      <c r="AD4456" s="3"/>
      <c r="AE4456" s="3"/>
      <c r="AF4456" s="10"/>
      <c r="AG4456" s="1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5"/>
      <c r="W4457" s="10"/>
      <c r="X4457" s="10"/>
      <c r="Y4457" s="31"/>
      <c r="Z4457" s="3"/>
      <c r="AA4457" s="1"/>
      <c r="AB4457" s="10"/>
      <c r="AC4457" s="3"/>
      <c r="AD4457" s="3"/>
      <c r="AE4457" s="3"/>
      <c r="AF4457" s="10"/>
      <c r="AG4457" s="1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5"/>
      <c r="W4458" s="10"/>
      <c r="X4458" s="10"/>
      <c r="Y4458" s="31"/>
      <c r="Z4458" s="3"/>
      <c r="AA4458" s="1"/>
      <c r="AB4458" s="10"/>
      <c r="AC4458" s="3"/>
      <c r="AD4458" s="3"/>
      <c r="AE4458" s="3"/>
      <c r="AF4458" s="10"/>
      <c r="AG4458" s="1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5"/>
      <c r="W4459" s="10"/>
      <c r="X4459" s="10"/>
      <c r="Y4459" s="31"/>
      <c r="Z4459" s="3"/>
      <c r="AA4459" s="1"/>
      <c r="AB4459" s="10"/>
      <c r="AC4459" s="3"/>
      <c r="AD4459" s="3"/>
      <c r="AE4459" s="3"/>
      <c r="AF4459" s="10"/>
      <c r="AG4459" s="1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5"/>
      <c r="W4460" s="10"/>
      <c r="X4460" s="10"/>
      <c r="Y4460" s="31"/>
      <c r="Z4460" s="3"/>
      <c r="AA4460" s="1"/>
      <c r="AB4460" s="10"/>
      <c r="AC4460" s="3"/>
      <c r="AD4460" s="3"/>
      <c r="AE4460" s="3"/>
      <c r="AF4460" s="10"/>
      <c r="AG4460" s="1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5"/>
      <c r="W4461" s="10"/>
      <c r="X4461" s="10"/>
      <c r="Y4461" s="31"/>
      <c r="Z4461" s="3"/>
      <c r="AA4461" s="1"/>
      <c r="AB4461" s="10"/>
      <c r="AC4461" s="3"/>
      <c r="AD4461" s="3"/>
      <c r="AE4461" s="3"/>
      <c r="AF4461" s="10"/>
      <c r="AG4461" s="1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5"/>
      <c r="W4462" s="10"/>
      <c r="X4462" s="10"/>
      <c r="Y4462" s="31"/>
      <c r="Z4462" s="3"/>
      <c r="AA4462" s="1"/>
      <c r="AB4462" s="10"/>
      <c r="AC4462" s="3"/>
      <c r="AD4462" s="3"/>
      <c r="AE4462" s="3"/>
      <c r="AF4462" s="10"/>
      <c r="AG4462" s="1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5"/>
      <c r="W4463" s="10"/>
      <c r="X4463" s="10"/>
      <c r="Y4463" s="31"/>
      <c r="Z4463" s="3"/>
      <c r="AA4463" s="1"/>
      <c r="AB4463" s="10"/>
      <c r="AC4463" s="3"/>
      <c r="AD4463" s="3"/>
      <c r="AE4463" s="3"/>
      <c r="AF4463" s="10"/>
      <c r="AG4463" s="1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5"/>
      <c r="W4464" s="10"/>
      <c r="X4464" s="10"/>
      <c r="Y4464" s="31"/>
      <c r="Z4464" s="3"/>
      <c r="AA4464" s="1"/>
      <c r="AB4464" s="10"/>
      <c r="AC4464" s="3"/>
      <c r="AD4464" s="3"/>
      <c r="AE4464" s="3"/>
      <c r="AF4464" s="10"/>
      <c r="AG4464" s="1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5"/>
      <c r="W4465" s="10"/>
      <c r="X4465" s="10"/>
      <c r="Y4465" s="31"/>
      <c r="Z4465" s="3"/>
      <c r="AA4465" s="1"/>
      <c r="AB4465" s="10"/>
      <c r="AC4465" s="3"/>
      <c r="AD4465" s="3"/>
      <c r="AE4465" s="3"/>
      <c r="AF4465" s="10"/>
      <c r="AG4465" s="1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5"/>
      <c r="W4466" s="10"/>
      <c r="X4466" s="10"/>
      <c r="Y4466" s="31"/>
      <c r="Z4466" s="3"/>
      <c r="AA4466" s="1"/>
      <c r="AB4466" s="10"/>
      <c r="AC4466" s="3"/>
      <c r="AD4466" s="3"/>
      <c r="AE4466" s="3"/>
      <c r="AF4466" s="10"/>
      <c r="AG4466" s="1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5"/>
      <c r="W4467" s="10"/>
      <c r="X4467" s="10"/>
      <c r="Y4467" s="31"/>
      <c r="Z4467" s="3"/>
      <c r="AA4467" s="1"/>
      <c r="AB4467" s="10"/>
      <c r="AC4467" s="3"/>
      <c r="AD4467" s="3"/>
      <c r="AE4467" s="3"/>
      <c r="AF4467" s="10"/>
      <c r="AG4467" s="1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5"/>
      <c r="W4468" s="10"/>
      <c r="X4468" s="10"/>
      <c r="Y4468" s="31"/>
      <c r="Z4468" s="3"/>
      <c r="AA4468" s="1"/>
      <c r="AB4468" s="10"/>
      <c r="AC4468" s="3"/>
      <c r="AD4468" s="3"/>
      <c r="AE4468" s="3"/>
      <c r="AF4468" s="10"/>
      <c r="AG4468" s="1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5"/>
      <c r="W4469" s="10"/>
      <c r="X4469" s="10"/>
      <c r="Y4469" s="31"/>
      <c r="Z4469" s="3"/>
      <c r="AA4469" s="1"/>
      <c r="AB4469" s="10"/>
      <c r="AC4469" s="3"/>
      <c r="AD4469" s="3"/>
      <c r="AE4469" s="3"/>
      <c r="AF4469" s="10"/>
      <c r="AG4469" s="1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5"/>
      <c r="W4470" s="10"/>
      <c r="X4470" s="10"/>
      <c r="Y4470" s="31"/>
      <c r="Z4470" s="3"/>
      <c r="AA4470" s="1"/>
      <c r="AB4470" s="10"/>
      <c r="AC4470" s="3"/>
      <c r="AD4470" s="3"/>
      <c r="AE4470" s="3"/>
      <c r="AF4470" s="10"/>
      <c r="AG4470" s="1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5"/>
      <c r="W4471" s="10"/>
      <c r="X4471" s="10"/>
      <c r="Y4471" s="31"/>
      <c r="Z4471" s="3"/>
      <c r="AA4471" s="1"/>
      <c r="AB4471" s="10"/>
      <c r="AC4471" s="3"/>
      <c r="AD4471" s="3"/>
      <c r="AE4471" s="3"/>
      <c r="AF4471" s="10"/>
      <c r="AG4471" s="1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5"/>
      <c r="W4472" s="10"/>
      <c r="X4472" s="10"/>
      <c r="Y4472" s="31"/>
      <c r="Z4472" s="3"/>
      <c r="AA4472" s="1"/>
      <c r="AB4472" s="10"/>
      <c r="AC4472" s="3"/>
      <c r="AD4472" s="3"/>
      <c r="AE4472" s="3"/>
      <c r="AF4472" s="10"/>
      <c r="AG4472" s="1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5"/>
      <c r="W4473" s="10"/>
      <c r="X4473" s="10"/>
      <c r="Y4473" s="31"/>
      <c r="Z4473" s="3"/>
      <c r="AA4473" s="1"/>
      <c r="AB4473" s="10"/>
      <c r="AC4473" s="3"/>
      <c r="AD4473" s="3"/>
      <c r="AE4473" s="3"/>
      <c r="AF4473" s="10"/>
      <c r="AG4473" s="1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5"/>
      <c r="W4474" s="10"/>
      <c r="X4474" s="10"/>
      <c r="Y4474" s="31"/>
      <c r="Z4474" s="3"/>
      <c r="AA4474" s="1"/>
      <c r="AB4474" s="10"/>
      <c r="AC4474" s="3"/>
      <c r="AD4474" s="3"/>
      <c r="AE4474" s="3"/>
      <c r="AF4474" s="10"/>
      <c r="AG4474" s="1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5"/>
      <c r="W4475" s="10"/>
      <c r="X4475" s="10"/>
      <c r="Y4475" s="31"/>
      <c r="Z4475" s="3"/>
      <c r="AA4475" s="1"/>
      <c r="AB4475" s="10"/>
      <c r="AC4475" s="3"/>
      <c r="AD4475" s="3"/>
      <c r="AE4475" s="3"/>
      <c r="AF4475" s="10"/>
      <c r="AG4475" s="1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5"/>
      <c r="W4476" s="10"/>
      <c r="X4476" s="10"/>
      <c r="Y4476" s="31"/>
      <c r="Z4476" s="3"/>
      <c r="AA4476" s="1"/>
      <c r="AB4476" s="10"/>
      <c r="AC4476" s="3"/>
      <c r="AD4476" s="3"/>
      <c r="AE4476" s="3"/>
      <c r="AF4476" s="10"/>
      <c r="AG4476" s="1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5"/>
      <c r="W4477" s="10"/>
      <c r="X4477" s="10"/>
      <c r="Y4477" s="31"/>
      <c r="Z4477" s="3"/>
      <c r="AA4477" s="1"/>
      <c r="AB4477" s="10"/>
      <c r="AC4477" s="3"/>
      <c r="AD4477" s="3"/>
      <c r="AE4477" s="3"/>
      <c r="AF4477" s="10"/>
      <c r="AG4477" s="1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5"/>
      <c r="W4478" s="10"/>
      <c r="X4478" s="10"/>
      <c r="Y4478" s="31"/>
      <c r="Z4478" s="3"/>
      <c r="AA4478" s="1"/>
      <c r="AB4478" s="10"/>
      <c r="AC4478" s="3"/>
      <c r="AD4478" s="3"/>
      <c r="AE4478" s="3"/>
      <c r="AF4478" s="10"/>
      <c r="AG4478" s="1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5"/>
      <c r="W4479" s="10"/>
      <c r="X4479" s="10"/>
      <c r="Y4479" s="31"/>
      <c r="Z4479" s="3"/>
      <c r="AA4479" s="1"/>
      <c r="AB4479" s="10"/>
      <c r="AC4479" s="3"/>
      <c r="AD4479" s="3"/>
      <c r="AE4479" s="3"/>
      <c r="AF4479" s="10"/>
      <c r="AG4479" s="1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5"/>
      <c r="W4480" s="10"/>
      <c r="X4480" s="10"/>
      <c r="Y4480" s="31"/>
      <c r="Z4480" s="3"/>
      <c r="AA4480" s="1"/>
      <c r="AB4480" s="10"/>
      <c r="AC4480" s="3"/>
      <c r="AD4480" s="3"/>
      <c r="AE4480" s="3"/>
      <c r="AF4480" s="10"/>
      <c r="AG4480" s="1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5"/>
      <c r="W4481" s="10"/>
      <c r="X4481" s="10"/>
      <c r="Y4481" s="31"/>
      <c r="Z4481" s="3"/>
      <c r="AA4481" s="1"/>
      <c r="AB4481" s="10"/>
      <c r="AC4481" s="3"/>
      <c r="AD4481" s="3"/>
      <c r="AE4481" s="3"/>
      <c r="AF4481" s="10"/>
      <c r="AG4481" s="1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5"/>
      <c r="W4482" s="10"/>
      <c r="X4482" s="10"/>
      <c r="Y4482" s="31"/>
      <c r="Z4482" s="3"/>
      <c r="AA4482" s="1"/>
      <c r="AB4482" s="10"/>
      <c r="AC4482" s="3"/>
      <c r="AD4482" s="3"/>
      <c r="AE4482" s="3"/>
      <c r="AF4482" s="10"/>
      <c r="AG4482" s="1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5"/>
      <c r="W4483" s="10"/>
      <c r="X4483" s="10"/>
      <c r="Y4483" s="31"/>
      <c r="Z4483" s="3"/>
      <c r="AA4483" s="1"/>
      <c r="AB4483" s="10"/>
      <c r="AC4483" s="3"/>
      <c r="AD4483" s="3"/>
      <c r="AE4483" s="3"/>
      <c r="AF4483" s="10"/>
      <c r="AG4483" s="1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5"/>
      <c r="W4484" s="10"/>
      <c r="X4484" s="10"/>
      <c r="Y4484" s="31"/>
      <c r="Z4484" s="3"/>
      <c r="AA4484" s="1"/>
      <c r="AB4484" s="10"/>
      <c r="AC4484" s="3"/>
      <c r="AD4484" s="3"/>
      <c r="AE4484" s="3"/>
      <c r="AF4484" s="10"/>
      <c r="AG4484" s="1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5"/>
      <c r="W4485" s="10"/>
      <c r="X4485" s="10"/>
      <c r="Y4485" s="31"/>
      <c r="Z4485" s="3"/>
      <c r="AA4485" s="1"/>
      <c r="AB4485" s="10"/>
      <c r="AC4485" s="3"/>
      <c r="AD4485" s="3"/>
      <c r="AE4485" s="3"/>
      <c r="AF4485" s="10"/>
      <c r="AG4485" s="1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5"/>
      <c r="W4486" s="10"/>
      <c r="X4486" s="10"/>
      <c r="Y4486" s="31"/>
      <c r="Z4486" s="3"/>
      <c r="AA4486" s="1"/>
      <c r="AB4486" s="10"/>
      <c r="AC4486" s="3"/>
      <c r="AD4486" s="3"/>
      <c r="AE4486" s="3"/>
      <c r="AF4486" s="10"/>
      <c r="AG4486" s="1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5"/>
      <c r="W4487" s="10"/>
      <c r="X4487" s="10"/>
      <c r="Y4487" s="31"/>
      <c r="Z4487" s="3"/>
      <c r="AA4487" s="1"/>
      <c r="AB4487" s="10"/>
      <c r="AC4487" s="3"/>
      <c r="AD4487" s="3"/>
      <c r="AE4487" s="3"/>
      <c r="AF4487" s="10"/>
      <c r="AG4487" s="1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5"/>
      <c r="W4488" s="10"/>
      <c r="X4488" s="10"/>
      <c r="Y4488" s="31"/>
      <c r="Z4488" s="3"/>
      <c r="AA4488" s="1"/>
      <c r="AB4488" s="10"/>
      <c r="AC4488" s="3"/>
      <c r="AD4488" s="3"/>
      <c r="AE4488" s="3"/>
      <c r="AF4488" s="10"/>
      <c r="AG4488" s="1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5"/>
      <c r="W4489" s="10"/>
      <c r="X4489" s="10"/>
      <c r="Y4489" s="31"/>
      <c r="Z4489" s="3"/>
      <c r="AA4489" s="1"/>
      <c r="AB4489" s="10"/>
      <c r="AC4489" s="3"/>
      <c r="AD4489" s="3"/>
      <c r="AE4489" s="3"/>
      <c r="AF4489" s="10"/>
      <c r="AG4489" s="1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5"/>
      <c r="W4490" s="10"/>
      <c r="X4490" s="10"/>
      <c r="Y4490" s="31"/>
      <c r="Z4490" s="3"/>
      <c r="AA4490" s="1"/>
      <c r="AB4490" s="10"/>
      <c r="AC4490" s="3"/>
      <c r="AD4490" s="3"/>
      <c r="AE4490" s="3"/>
      <c r="AF4490" s="10"/>
      <c r="AG4490" s="1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5"/>
      <c r="W4491" s="10"/>
      <c r="X4491" s="10"/>
      <c r="Y4491" s="31"/>
      <c r="Z4491" s="3"/>
      <c r="AA4491" s="1"/>
      <c r="AB4491" s="10"/>
      <c r="AC4491" s="3"/>
      <c r="AD4491" s="3"/>
      <c r="AE4491" s="3"/>
      <c r="AF4491" s="10"/>
      <c r="AG4491" s="1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5"/>
      <c r="W4492" s="10"/>
      <c r="X4492" s="10"/>
      <c r="Y4492" s="31"/>
      <c r="Z4492" s="3"/>
      <c r="AA4492" s="1"/>
      <c r="AB4492" s="10"/>
      <c r="AC4492" s="3"/>
      <c r="AD4492" s="3"/>
      <c r="AE4492" s="3"/>
      <c r="AF4492" s="10"/>
      <c r="AG4492" s="1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5"/>
      <c r="W4493" s="10"/>
      <c r="X4493" s="10"/>
      <c r="Y4493" s="31"/>
      <c r="Z4493" s="3"/>
      <c r="AA4493" s="1"/>
      <c r="AB4493" s="10"/>
      <c r="AC4493" s="3"/>
      <c r="AD4493" s="3"/>
      <c r="AE4493" s="3"/>
      <c r="AF4493" s="10"/>
      <c r="AG4493" s="1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5"/>
      <c r="W4494" s="10"/>
      <c r="X4494" s="10"/>
      <c r="Y4494" s="31"/>
      <c r="Z4494" s="3"/>
      <c r="AA4494" s="1"/>
      <c r="AB4494" s="10"/>
      <c r="AC4494" s="3"/>
      <c r="AD4494" s="3"/>
      <c r="AE4494" s="3"/>
      <c r="AF4494" s="10"/>
      <c r="AG4494" s="1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5"/>
      <c r="W4495" s="10"/>
      <c r="X4495" s="10"/>
      <c r="Y4495" s="31"/>
      <c r="Z4495" s="3"/>
      <c r="AA4495" s="1"/>
      <c r="AB4495" s="10"/>
      <c r="AC4495" s="3"/>
      <c r="AD4495" s="3"/>
      <c r="AE4495" s="3"/>
      <c r="AF4495" s="10"/>
      <c r="AG4495" s="1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5"/>
      <c r="W4496" s="10"/>
      <c r="X4496" s="10"/>
      <c r="Y4496" s="31"/>
      <c r="Z4496" s="3"/>
      <c r="AA4496" s="1"/>
      <c r="AB4496" s="10"/>
      <c r="AC4496" s="3"/>
      <c r="AD4496" s="3"/>
      <c r="AE4496" s="3"/>
      <c r="AF4496" s="10"/>
      <c r="AG4496" s="1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5"/>
      <c r="W4497" s="10"/>
      <c r="X4497" s="10"/>
      <c r="Y4497" s="31"/>
      <c r="Z4497" s="3"/>
      <c r="AA4497" s="1"/>
      <c r="AB4497" s="10"/>
      <c r="AC4497" s="3"/>
      <c r="AD4497" s="3"/>
      <c r="AE4497" s="3"/>
      <c r="AF4497" s="10"/>
      <c r="AG4497" s="1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5"/>
      <c r="W4498" s="10"/>
      <c r="X4498" s="10"/>
      <c r="Y4498" s="31"/>
      <c r="Z4498" s="3"/>
      <c r="AA4498" s="1"/>
      <c r="AB4498" s="10"/>
      <c r="AC4498" s="3"/>
      <c r="AD4498" s="3"/>
      <c r="AE4498" s="3"/>
      <c r="AF4498" s="10"/>
      <c r="AG4498" s="1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5"/>
      <c r="W4499" s="10"/>
      <c r="X4499" s="10"/>
      <c r="Y4499" s="31"/>
      <c r="Z4499" s="3"/>
      <c r="AA4499" s="1"/>
      <c r="AB4499" s="10"/>
      <c r="AC4499" s="3"/>
      <c r="AD4499" s="3"/>
      <c r="AE4499" s="3"/>
      <c r="AF4499" s="10"/>
      <c r="AG4499" s="1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5"/>
      <c r="W4500" s="10"/>
      <c r="X4500" s="10"/>
      <c r="Y4500" s="31"/>
      <c r="Z4500" s="3"/>
      <c r="AA4500" s="1"/>
      <c r="AB4500" s="10"/>
      <c r="AC4500" s="3"/>
      <c r="AD4500" s="3"/>
      <c r="AE4500" s="3"/>
      <c r="AF4500" s="10"/>
      <c r="AG4500" s="1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5"/>
      <c r="W4501" s="10"/>
      <c r="X4501" s="10"/>
      <c r="Y4501" s="31"/>
      <c r="Z4501" s="3"/>
      <c r="AA4501" s="1"/>
      <c r="AB4501" s="10"/>
      <c r="AC4501" s="3"/>
      <c r="AD4501" s="3"/>
      <c r="AE4501" s="3"/>
      <c r="AF4501" s="10"/>
      <c r="AG4501" s="1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5"/>
      <c r="W4502" s="10"/>
      <c r="X4502" s="10"/>
      <c r="Y4502" s="31"/>
      <c r="Z4502" s="3"/>
      <c r="AA4502" s="1"/>
      <c r="AB4502" s="10"/>
      <c r="AC4502" s="3"/>
      <c r="AD4502" s="3"/>
      <c r="AE4502" s="3"/>
      <c r="AF4502" s="10"/>
      <c r="AG4502" s="1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5"/>
      <c r="W4503" s="10"/>
      <c r="X4503" s="10"/>
      <c r="Y4503" s="31"/>
      <c r="Z4503" s="3"/>
      <c r="AA4503" s="1"/>
      <c r="AB4503" s="10"/>
      <c r="AC4503" s="3"/>
      <c r="AD4503" s="3"/>
      <c r="AE4503" s="3"/>
      <c r="AF4503" s="10"/>
      <c r="AG4503" s="1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5"/>
      <c r="W4504" s="10"/>
      <c r="X4504" s="10"/>
      <c r="Y4504" s="31"/>
      <c r="Z4504" s="3"/>
      <c r="AA4504" s="1"/>
      <c r="AB4504" s="10"/>
      <c r="AC4504" s="3"/>
      <c r="AD4504" s="3"/>
      <c r="AE4504" s="3"/>
      <c r="AF4504" s="10"/>
      <c r="AG4504" s="1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5"/>
      <c r="W4505" s="10"/>
      <c r="X4505" s="10"/>
      <c r="Y4505" s="31"/>
      <c r="Z4505" s="3"/>
      <c r="AA4505" s="1"/>
      <c r="AB4505" s="10"/>
      <c r="AC4505" s="3"/>
      <c r="AD4505" s="3"/>
      <c r="AE4505" s="3"/>
      <c r="AF4505" s="10"/>
      <c r="AG4505" s="1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5"/>
      <c r="W4506" s="10"/>
      <c r="X4506" s="10"/>
      <c r="Y4506" s="31"/>
      <c r="Z4506" s="3"/>
      <c r="AA4506" s="1"/>
      <c r="AB4506" s="10"/>
      <c r="AC4506" s="3"/>
      <c r="AD4506" s="3"/>
      <c r="AE4506" s="3"/>
      <c r="AF4506" s="10"/>
      <c r="AG4506" s="1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5"/>
      <c r="W4507" s="10"/>
      <c r="X4507" s="10"/>
      <c r="Y4507" s="31"/>
      <c r="Z4507" s="3"/>
      <c r="AA4507" s="1"/>
      <c r="AB4507" s="10"/>
      <c r="AC4507" s="3"/>
      <c r="AD4507" s="3"/>
      <c r="AE4507" s="3"/>
      <c r="AF4507" s="10"/>
      <c r="AG4507" s="1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5"/>
      <c r="W4508" s="10"/>
      <c r="X4508" s="10"/>
      <c r="Y4508" s="31"/>
      <c r="Z4508" s="3"/>
      <c r="AA4508" s="1"/>
      <c r="AB4508" s="10"/>
      <c r="AC4508" s="3"/>
      <c r="AD4508" s="3"/>
      <c r="AE4508" s="3"/>
      <c r="AF4508" s="10"/>
      <c r="AG4508" s="1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5"/>
      <c r="W4509" s="10"/>
      <c r="X4509" s="10"/>
      <c r="Y4509" s="31"/>
      <c r="Z4509" s="3"/>
      <c r="AA4509" s="1"/>
      <c r="AB4509" s="10"/>
      <c r="AC4509" s="3"/>
      <c r="AD4509" s="3"/>
      <c r="AE4509" s="3"/>
      <c r="AF4509" s="10"/>
      <c r="AG4509" s="1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5"/>
      <c r="W4510" s="10"/>
      <c r="X4510" s="10"/>
      <c r="Y4510" s="31"/>
      <c r="Z4510" s="3"/>
      <c r="AA4510" s="1"/>
      <c r="AB4510" s="10"/>
      <c r="AC4510" s="3"/>
      <c r="AD4510" s="3"/>
      <c r="AE4510" s="3"/>
      <c r="AF4510" s="10"/>
      <c r="AG4510" s="1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5"/>
      <c r="W4511" s="10"/>
      <c r="X4511" s="10"/>
      <c r="Y4511" s="31"/>
      <c r="Z4511" s="3"/>
      <c r="AA4511" s="1"/>
      <c r="AB4511" s="10"/>
      <c r="AC4511" s="3"/>
      <c r="AD4511" s="3"/>
      <c r="AE4511" s="3"/>
      <c r="AF4511" s="10"/>
      <c r="AG4511" s="1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5"/>
      <c r="W4512" s="10"/>
      <c r="X4512" s="10"/>
      <c r="Y4512" s="31"/>
      <c r="Z4512" s="3"/>
      <c r="AA4512" s="1"/>
      <c r="AB4512" s="10"/>
      <c r="AC4512" s="3"/>
      <c r="AD4512" s="3"/>
      <c r="AE4512" s="3"/>
      <c r="AF4512" s="10"/>
      <c r="AG4512" s="1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5"/>
      <c r="W4513" s="10"/>
      <c r="X4513" s="10"/>
      <c r="Y4513" s="31"/>
      <c r="Z4513" s="3"/>
      <c r="AA4513" s="1"/>
      <c r="AB4513" s="10"/>
      <c r="AC4513" s="3"/>
      <c r="AD4513" s="3"/>
      <c r="AE4513" s="3"/>
      <c r="AF4513" s="10"/>
      <c r="AG4513" s="1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5"/>
      <c r="W4514" s="10"/>
      <c r="X4514" s="10"/>
      <c r="Y4514" s="31"/>
      <c r="Z4514" s="3"/>
      <c r="AA4514" s="1"/>
      <c r="AB4514" s="10"/>
      <c r="AC4514" s="3"/>
      <c r="AD4514" s="3"/>
      <c r="AE4514" s="3"/>
      <c r="AF4514" s="10"/>
      <c r="AG4514" s="1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5"/>
      <c r="W4515" s="10"/>
      <c r="X4515" s="10"/>
      <c r="Y4515" s="31"/>
      <c r="Z4515" s="3"/>
      <c r="AA4515" s="1"/>
      <c r="AB4515" s="10"/>
      <c r="AC4515" s="3"/>
      <c r="AD4515" s="3"/>
      <c r="AE4515" s="3"/>
      <c r="AF4515" s="10"/>
      <c r="AG4515" s="1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5"/>
      <c r="W4516" s="10"/>
      <c r="X4516" s="10"/>
      <c r="Y4516" s="31"/>
      <c r="Z4516" s="3"/>
      <c r="AA4516" s="1"/>
      <c r="AB4516" s="10"/>
      <c r="AC4516" s="3"/>
      <c r="AD4516" s="3"/>
      <c r="AE4516" s="3"/>
      <c r="AF4516" s="10"/>
      <c r="AG4516" s="1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5"/>
      <c r="W4517" s="10"/>
      <c r="X4517" s="10"/>
      <c r="Y4517" s="31"/>
      <c r="Z4517" s="3"/>
      <c r="AA4517" s="1"/>
      <c r="AB4517" s="10"/>
      <c r="AC4517" s="3"/>
      <c r="AD4517" s="3"/>
      <c r="AE4517" s="3"/>
      <c r="AF4517" s="10"/>
      <c r="AG4517" s="1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5"/>
      <c r="W4518" s="10"/>
      <c r="X4518" s="10"/>
      <c r="Y4518" s="31"/>
      <c r="Z4518" s="3"/>
      <c r="AA4518" s="1"/>
      <c r="AB4518" s="10"/>
      <c r="AC4518" s="3"/>
      <c r="AD4518" s="3"/>
      <c r="AE4518" s="3"/>
      <c r="AF4518" s="10"/>
      <c r="AG4518" s="1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5"/>
      <c r="W4519" s="10"/>
      <c r="X4519" s="10"/>
      <c r="Y4519" s="31"/>
      <c r="Z4519" s="3"/>
      <c r="AA4519" s="1"/>
      <c r="AB4519" s="10"/>
      <c r="AC4519" s="3"/>
      <c r="AD4519" s="3"/>
      <c r="AE4519" s="3"/>
      <c r="AF4519" s="10"/>
      <c r="AG4519" s="1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5"/>
      <c r="W4520" s="10"/>
      <c r="X4520" s="10"/>
      <c r="Y4520" s="31"/>
      <c r="Z4520" s="3"/>
      <c r="AA4520" s="1"/>
      <c r="AB4520" s="10"/>
      <c r="AC4520" s="3"/>
      <c r="AD4520" s="3"/>
      <c r="AE4520" s="3"/>
      <c r="AF4520" s="10"/>
      <c r="AG4520" s="1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5"/>
      <c r="W4521" s="10"/>
      <c r="X4521" s="10"/>
      <c r="Y4521" s="31"/>
      <c r="Z4521" s="3"/>
      <c r="AA4521" s="1"/>
      <c r="AB4521" s="10"/>
      <c r="AC4521" s="3"/>
      <c r="AD4521" s="3"/>
      <c r="AE4521" s="3"/>
      <c r="AF4521" s="10"/>
      <c r="AG4521" s="1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5"/>
      <c r="W4522" s="10"/>
      <c r="X4522" s="10"/>
      <c r="Y4522" s="31"/>
      <c r="Z4522" s="3"/>
      <c r="AA4522" s="1"/>
      <c r="AB4522" s="10"/>
      <c r="AC4522" s="3"/>
      <c r="AD4522" s="3"/>
      <c r="AE4522" s="3"/>
      <c r="AF4522" s="10"/>
      <c r="AG4522" s="1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5"/>
      <c r="W4523" s="10"/>
      <c r="X4523" s="10"/>
      <c r="Y4523" s="31"/>
      <c r="Z4523" s="3"/>
      <c r="AA4523" s="1"/>
      <c r="AB4523" s="10"/>
      <c r="AC4523" s="3"/>
      <c r="AD4523" s="3"/>
      <c r="AE4523" s="3"/>
      <c r="AF4523" s="10"/>
      <c r="AG4523" s="1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5"/>
      <c r="W4524" s="10"/>
      <c r="X4524" s="10"/>
      <c r="Y4524" s="31"/>
      <c r="Z4524" s="3"/>
      <c r="AA4524" s="1"/>
      <c r="AB4524" s="10"/>
      <c r="AC4524" s="3"/>
      <c r="AD4524" s="3"/>
      <c r="AE4524" s="3"/>
      <c r="AF4524" s="10"/>
      <c r="AG4524" s="1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5"/>
      <c r="W4525" s="10"/>
      <c r="X4525" s="10"/>
      <c r="Y4525" s="31"/>
      <c r="Z4525" s="3"/>
      <c r="AA4525" s="1"/>
      <c r="AB4525" s="10"/>
      <c r="AC4525" s="3"/>
      <c r="AD4525" s="3"/>
      <c r="AE4525" s="3"/>
      <c r="AF4525" s="10"/>
      <c r="AG4525" s="1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5"/>
      <c r="W4526" s="10"/>
      <c r="X4526" s="10"/>
      <c r="Y4526" s="31"/>
      <c r="Z4526" s="3"/>
      <c r="AA4526" s="1"/>
      <c r="AB4526" s="10"/>
      <c r="AC4526" s="3"/>
      <c r="AD4526" s="3"/>
      <c r="AE4526" s="3"/>
      <c r="AF4526" s="10"/>
      <c r="AG4526" s="1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5"/>
      <c r="W4527" s="10"/>
      <c r="X4527" s="10"/>
      <c r="Y4527" s="31"/>
      <c r="Z4527" s="3"/>
      <c r="AA4527" s="1"/>
      <c r="AB4527" s="10"/>
      <c r="AC4527" s="3"/>
      <c r="AD4527" s="3"/>
      <c r="AE4527" s="3"/>
      <c r="AF4527" s="10"/>
      <c r="AG4527" s="1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5"/>
      <c r="W4528" s="10"/>
      <c r="X4528" s="10"/>
      <c r="Y4528" s="31"/>
      <c r="Z4528" s="3"/>
      <c r="AA4528" s="1"/>
      <c r="AB4528" s="10"/>
      <c r="AC4528" s="3"/>
      <c r="AD4528" s="3"/>
      <c r="AE4528" s="3"/>
      <c r="AF4528" s="10"/>
      <c r="AG4528" s="1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5"/>
      <c r="W4529" s="10"/>
      <c r="X4529" s="10"/>
      <c r="Y4529" s="31"/>
      <c r="Z4529" s="3"/>
      <c r="AA4529" s="1"/>
      <c r="AB4529" s="10"/>
      <c r="AC4529" s="3"/>
      <c r="AD4529" s="3"/>
      <c r="AE4529" s="3"/>
      <c r="AF4529" s="10"/>
      <c r="AG4529" s="1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5"/>
      <c r="W4530" s="10"/>
      <c r="X4530" s="10"/>
      <c r="Y4530" s="31"/>
      <c r="Z4530" s="3"/>
      <c r="AA4530" s="1"/>
      <c r="AB4530" s="10"/>
      <c r="AC4530" s="3"/>
      <c r="AD4530" s="3"/>
      <c r="AE4530" s="3"/>
      <c r="AF4530" s="10"/>
      <c r="AG4530" s="1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5"/>
      <c r="W4531" s="10"/>
      <c r="X4531" s="10"/>
      <c r="Y4531" s="31"/>
      <c r="Z4531" s="3"/>
      <c r="AA4531" s="1"/>
      <c r="AB4531" s="10"/>
      <c r="AC4531" s="3"/>
      <c r="AD4531" s="3"/>
      <c r="AE4531" s="3"/>
      <c r="AF4531" s="10"/>
      <c r="AG4531" s="1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5"/>
      <c r="W4532" s="10"/>
      <c r="X4532" s="10"/>
      <c r="Y4532" s="31"/>
      <c r="Z4532" s="3"/>
      <c r="AA4532" s="1"/>
      <c r="AB4532" s="10"/>
      <c r="AC4532" s="3"/>
      <c r="AD4532" s="3"/>
      <c r="AE4532" s="3"/>
      <c r="AF4532" s="10"/>
      <c r="AG4532" s="1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5"/>
      <c r="W4533" s="10"/>
      <c r="X4533" s="10"/>
      <c r="Y4533" s="31"/>
      <c r="Z4533" s="3"/>
      <c r="AA4533" s="1"/>
      <c r="AB4533" s="10"/>
      <c r="AC4533" s="3"/>
      <c r="AD4533" s="3"/>
      <c r="AE4533" s="3"/>
      <c r="AF4533" s="10"/>
      <c r="AG4533" s="1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5"/>
      <c r="W4534" s="10"/>
      <c r="X4534" s="10"/>
      <c r="Y4534" s="31"/>
      <c r="Z4534" s="3"/>
      <c r="AA4534" s="1"/>
      <c r="AB4534" s="10"/>
      <c r="AC4534" s="3"/>
      <c r="AD4534" s="3"/>
      <c r="AE4534" s="3"/>
      <c r="AF4534" s="10"/>
      <c r="AG4534" s="1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5"/>
      <c r="W4535" s="10"/>
      <c r="X4535" s="10"/>
      <c r="Y4535" s="31"/>
      <c r="Z4535" s="3"/>
      <c r="AA4535" s="1"/>
      <c r="AB4535" s="10"/>
      <c r="AC4535" s="3"/>
      <c r="AD4535" s="3"/>
      <c r="AE4535" s="3"/>
      <c r="AF4535" s="10"/>
      <c r="AG4535" s="1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5"/>
      <c r="W4536" s="10"/>
      <c r="X4536" s="10"/>
      <c r="Y4536" s="31"/>
      <c r="Z4536" s="3"/>
      <c r="AA4536" s="1"/>
      <c r="AB4536" s="10"/>
      <c r="AC4536" s="3"/>
      <c r="AD4536" s="3"/>
      <c r="AE4536" s="3"/>
      <c r="AF4536" s="10"/>
      <c r="AG4536" s="1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5"/>
      <c r="W4537" s="10"/>
      <c r="X4537" s="10"/>
      <c r="Y4537" s="31"/>
      <c r="Z4537" s="3"/>
      <c r="AA4537" s="1"/>
      <c r="AB4537" s="10"/>
      <c r="AC4537" s="3"/>
      <c r="AD4537" s="3"/>
      <c r="AE4537" s="3"/>
      <c r="AF4537" s="10"/>
      <c r="AG4537" s="1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5"/>
      <c r="W4538" s="10"/>
      <c r="X4538" s="10"/>
      <c r="Y4538" s="31"/>
      <c r="Z4538" s="3"/>
      <c r="AA4538" s="1"/>
      <c r="AB4538" s="10"/>
      <c r="AC4538" s="3"/>
      <c r="AD4538" s="3"/>
      <c r="AE4538" s="3"/>
      <c r="AF4538" s="10"/>
      <c r="AG4538" s="1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5"/>
      <c r="W4539" s="10"/>
      <c r="X4539" s="10"/>
      <c r="Y4539" s="31"/>
      <c r="Z4539" s="3"/>
      <c r="AA4539" s="1"/>
      <c r="AB4539" s="10"/>
      <c r="AC4539" s="3"/>
      <c r="AD4539" s="3"/>
      <c r="AE4539" s="3"/>
      <c r="AF4539" s="10"/>
      <c r="AG4539" s="1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5"/>
      <c r="W4540" s="10"/>
      <c r="X4540" s="10"/>
      <c r="Y4540" s="31"/>
      <c r="Z4540" s="3"/>
      <c r="AA4540" s="1"/>
      <c r="AB4540" s="10"/>
      <c r="AC4540" s="3"/>
      <c r="AD4540" s="3"/>
      <c r="AE4540" s="3"/>
      <c r="AF4540" s="10"/>
      <c r="AG4540" s="1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5"/>
      <c r="W4541" s="10"/>
      <c r="X4541" s="10"/>
      <c r="Y4541" s="31"/>
      <c r="Z4541" s="3"/>
      <c r="AA4541" s="1"/>
      <c r="AB4541" s="10"/>
      <c r="AC4541" s="3"/>
      <c r="AD4541" s="3"/>
      <c r="AE4541" s="3"/>
      <c r="AF4541" s="10"/>
      <c r="AG4541" s="1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5"/>
      <c r="W4542" s="10"/>
      <c r="X4542" s="10"/>
      <c r="Y4542" s="31"/>
      <c r="Z4542" s="3"/>
      <c r="AA4542" s="1"/>
      <c r="AB4542" s="10"/>
      <c r="AC4542" s="3"/>
      <c r="AD4542" s="3"/>
      <c r="AE4542" s="3"/>
      <c r="AF4542" s="10"/>
      <c r="AG4542" s="1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5"/>
      <c r="W4543" s="10"/>
      <c r="X4543" s="10"/>
      <c r="Y4543" s="31"/>
      <c r="Z4543" s="3"/>
      <c r="AA4543" s="1"/>
      <c r="AB4543" s="10"/>
      <c r="AC4543" s="3"/>
      <c r="AD4543" s="3"/>
      <c r="AE4543" s="3"/>
      <c r="AF4543" s="10"/>
      <c r="AG4543" s="1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5"/>
      <c r="W4544" s="10"/>
      <c r="X4544" s="10"/>
      <c r="Y4544" s="31"/>
      <c r="Z4544" s="3"/>
      <c r="AA4544" s="1"/>
      <c r="AB4544" s="10"/>
      <c r="AC4544" s="3"/>
      <c r="AD4544" s="3"/>
      <c r="AE4544" s="3"/>
      <c r="AF4544" s="10"/>
      <c r="AG4544" s="1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5"/>
      <c r="W4545" s="10"/>
      <c r="X4545" s="10"/>
      <c r="Y4545" s="31"/>
      <c r="Z4545" s="3"/>
      <c r="AA4545" s="1"/>
      <c r="AB4545" s="10"/>
      <c r="AC4545" s="3"/>
      <c r="AD4545" s="3"/>
      <c r="AE4545" s="3"/>
      <c r="AF4545" s="10"/>
      <c r="AG4545" s="1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5"/>
      <c r="W4546" s="10"/>
      <c r="X4546" s="10"/>
      <c r="Y4546" s="31"/>
      <c r="Z4546" s="3"/>
      <c r="AA4546" s="1"/>
      <c r="AB4546" s="10"/>
      <c r="AC4546" s="3"/>
      <c r="AD4546" s="3"/>
      <c r="AE4546" s="3"/>
      <c r="AF4546" s="10"/>
      <c r="AG4546" s="1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5"/>
      <c r="W4547" s="10"/>
      <c r="X4547" s="10"/>
      <c r="Y4547" s="31"/>
      <c r="Z4547" s="3"/>
      <c r="AA4547" s="1"/>
      <c r="AB4547" s="10"/>
      <c r="AC4547" s="3"/>
      <c r="AD4547" s="3"/>
      <c r="AE4547" s="3"/>
      <c r="AF4547" s="10"/>
      <c r="AG4547" s="1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5"/>
      <c r="W4548" s="10"/>
      <c r="X4548" s="10"/>
      <c r="Y4548" s="31"/>
      <c r="Z4548" s="3"/>
      <c r="AA4548" s="1"/>
      <c r="AB4548" s="10"/>
      <c r="AC4548" s="3"/>
      <c r="AD4548" s="3"/>
      <c r="AE4548" s="3"/>
      <c r="AF4548" s="10"/>
      <c r="AG4548" s="1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5"/>
      <c r="W4549" s="10"/>
      <c r="X4549" s="10"/>
      <c r="Y4549" s="31"/>
      <c r="Z4549" s="3"/>
      <c r="AA4549" s="1"/>
      <c r="AB4549" s="10"/>
      <c r="AC4549" s="3"/>
      <c r="AD4549" s="3"/>
      <c r="AE4549" s="3"/>
      <c r="AF4549" s="10"/>
      <c r="AG4549" s="1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5"/>
      <c r="W4550" s="10"/>
      <c r="X4550" s="10"/>
      <c r="Y4550" s="31"/>
      <c r="Z4550" s="3"/>
      <c r="AA4550" s="1"/>
      <c r="AB4550" s="10"/>
      <c r="AC4550" s="3"/>
      <c r="AD4550" s="3"/>
      <c r="AE4550" s="3"/>
      <c r="AF4550" s="10"/>
      <c r="AG4550" s="1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5"/>
      <c r="W4551" s="10"/>
      <c r="X4551" s="10"/>
      <c r="Y4551" s="31"/>
      <c r="Z4551" s="3"/>
      <c r="AA4551" s="1"/>
      <c r="AB4551" s="10"/>
      <c r="AC4551" s="3"/>
      <c r="AD4551" s="3"/>
      <c r="AE4551" s="3"/>
      <c r="AF4551" s="10"/>
      <c r="AG4551" s="1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5"/>
      <c r="W4552" s="10"/>
      <c r="X4552" s="10"/>
      <c r="Y4552" s="31"/>
      <c r="Z4552" s="3"/>
      <c r="AA4552" s="1"/>
      <c r="AB4552" s="10"/>
      <c r="AC4552" s="3"/>
      <c r="AD4552" s="3"/>
      <c r="AE4552" s="3"/>
      <c r="AF4552" s="10"/>
      <c r="AG4552" s="1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5"/>
      <c r="W4553" s="10"/>
      <c r="X4553" s="10"/>
      <c r="Y4553" s="31"/>
      <c r="Z4553" s="3"/>
      <c r="AA4553" s="1"/>
      <c r="AB4553" s="10"/>
      <c r="AC4553" s="3"/>
      <c r="AD4553" s="3"/>
      <c r="AE4553" s="3"/>
      <c r="AF4553" s="10"/>
      <c r="AG4553" s="1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5"/>
      <c r="W4554" s="10"/>
      <c r="X4554" s="10"/>
      <c r="Y4554" s="31"/>
      <c r="Z4554" s="3"/>
      <c r="AA4554" s="1"/>
      <c r="AB4554" s="10"/>
      <c r="AC4554" s="3"/>
      <c r="AD4554" s="3"/>
      <c r="AE4554" s="3"/>
      <c r="AF4554" s="10"/>
      <c r="AG4554" s="1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5"/>
      <c r="W4555" s="10"/>
      <c r="X4555" s="10"/>
      <c r="Y4555" s="31"/>
      <c r="Z4555" s="3"/>
      <c r="AA4555" s="1"/>
      <c r="AB4555" s="10"/>
      <c r="AC4555" s="3"/>
      <c r="AD4555" s="3"/>
      <c r="AE4555" s="3"/>
      <c r="AF4555" s="10"/>
      <c r="AG4555" s="1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5"/>
      <c r="W4556" s="10"/>
      <c r="X4556" s="10"/>
      <c r="Y4556" s="31"/>
      <c r="Z4556" s="3"/>
      <c r="AA4556" s="1"/>
      <c r="AB4556" s="10"/>
      <c r="AC4556" s="3"/>
      <c r="AD4556" s="3"/>
      <c r="AE4556" s="3"/>
      <c r="AF4556" s="10"/>
      <c r="AG4556" s="1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5"/>
      <c r="W4557" s="10"/>
      <c r="X4557" s="10"/>
      <c r="Y4557" s="31"/>
      <c r="Z4557" s="3"/>
      <c r="AA4557" s="1"/>
      <c r="AB4557" s="10"/>
      <c r="AC4557" s="3"/>
      <c r="AD4557" s="3"/>
      <c r="AE4557" s="3"/>
      <c r="AF4557" s="10"/>
      <c r="AG4557" s="1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5"/>
      <c r="W4558" s="10"/>
      <c r="X4558" s="10"/>
      <c r="Y4558" s="31"/>
      <c r="Z4558" s="3"/>
      <c r="AA4558" s="1"/>
      <c r="AB4558" s="10"/>
      <c r="AC4558" s="3"/>
      <c r="AD4558" s="3"/>
      <c r="AE4558" s="3"/>
      <c r="AF4558" s="10"/>
      <c r="AG4558" s="1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5"/>
      <c r="W4559" s="10"/>
      <c r="X4559" s="10"/>
      <c r="Y4559" s="31"/>
      <c r="Z4559" s="3"/>
      <c r="AA4559" s="1"/>
      <c r="AB4559" s="10"/>
      <c r="AC4559" s="3"/>
      <c r="AD4559" s="3"/>
      <c r="AE4559" s="3"/>
      <c r="AF4559" s="10"/>
      <c r="AG4559" s="1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5"/>
      <c r="W4560" s="10"/>
      <c r="X4560" s="10"/>
      <c r="Y4560" s="31"/>
      <c r="Z4560" s="3"/>
      <c r="AA4560" s="1"/>
      <c r="AB4560" s="10"/>
      <c r="AC4560" s="3"/>
      <c r="AD4560" s="3"/>
      <c r="AE4560" s="3"/>
      <c r="AF4560" s="10"/>
      <c r="AG4560" s="1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5"/>
      <c r="W4561" s="10"/>
      <c r="X4561" s="10"/>
      <c r="Y4561" s="31"/>
      <c r="Z4561" s="3"/>
      <c r="AA4561" s="1"/>
      <c r="AB4561" s="10"/>
      <c r="AC4561" s="3"/>
      <c r="AD4561" s="3"/>
      <c r="AE4561" s="3"/>
      <c r="AF4561" s="10"/>
      <c r="AG4561" s="1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5"/>
      <c r="W4562" s="10"/>
      <c r="X4562" s="10"/>
      <c r="Y4562" s="31"/>
      <c r="Z4562" s="3"/>
      <c r="AA4562" s="1"/>
      <c r="AB4562" s="10"/>
      <c r="AC4562" s="3"/>
      <c r="AD4562" s="3"/>
      <c r="AE4562" s="3"/>
      <c r="AF4562" s="10"/>
      <c r="AG4562" s="1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5"/>
      <c r="W4563" s="10"/>
      <c r="X4563" s="10"/>
      <c r="Y4563" s="31"/>
      <c r="Z4563" s="3"/>
      <c r="AA4563" s="1"/>
      <c r="AB4563" s="10"/>
      <c r="AC4563" s="3"/>
      <c r="AD4563" s="3"/>
      <c r="AE4563" s="3"/>
      <c r="AF4563" s="10"/>
      <c r="AG4563" s="1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5"/>
      <c r="W4564" s="10"/>
      <c r="X4564" s="10"/>
      <c r="Y4564" s="31"/>
      <c r="Z4564" s="3"/>
      <c r="AA4564" s="1"/>
      <c r="AB4564" s="10"/>
      <c r="AC4564" s="3"/>
      <c r="AD4564" s="3"/>
      <c r="AE4564" s="3"/>
      <c r="AF4564" s="10"/>
      <c r="AG4564" s="1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5"/>
      <c r="W4565" s="10"/>
      <c r="X4565" s="10"/>
      <c r="Y4565" s="31"/>
      <c r="Z4565" s="3"/>
      <c r="AA4565" s="1"/>
      <c r="AB4565" s="10"/>
      <c r="AC4565" s="3"/>
      <c r="AD4565" s="3"/>
      <c r="AE4565" s="3"/>
      <c r="AF4565" s="10"/>
      <c r="AG4565" s="1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5"/>
      <c r="W4566" s="10"/>
      <c r="X4566" s="10"/>
      <c r="Y4566" s="31"/>
      <c r="Z4566" s="3"/>
      <c r="AA4566" s="1"/>
      <c r="AB4566" s="10"/>
      <c r="AC4566" s="3"/>
      <c r="AD4566" s="3"/>
      <c r="AE4566" s="3"/>
      <c r="AF4566" s="10"/>
      <c r="AG4566" s="1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5"/>
      <c r="W4567" s="10"/>
      <c r="X4567" s="10"/>
      <c r="Y4567" s="31"/>
      <c r="Z4567" s="3"/>
      <c r="AA4567" s="1"/>
      <c r="AB4567" s="10"/>
      <c r="AC4567" s="3"/>
      <c r="AD4567" s="3"/>
      <c r="AE4567" s="3"/>
      <c r="AF4567" s="10"/>
      <c r="AG4567" s="1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5"/>
      <c r="W4568" s="10"/>
      <c r="X4568" s="10"/>
      <c r="Y4568" s="31"/>
      <c r="Z4568" s="3"/>
      <c r="AA4568" s="1"/>
      <c r="AB4568" s="10"/>
      <c r="AC4568" s="3"/>
      <c r="AD4568" s="3"/>
      <c r="AE4568" s="3"/>
      <c r="AF4568" s="10"/>
      <c r="AG4568" s="1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5"/>
      <c r="W4569" s="10"/>
      <c r="X4569" s="10"/>
      <c r="Y4569" s="31"/>
      <c r="Z4569" s="3"/>
      <c r="AA4569" s="1"/>
      <c r="AB4569" s="10"/>
      <c r="AC4569" s="3"/>
      <c r="AD4569" s="3"/>
      <c r="AE4569" s="3"/>
      <c r="AF4569" s="10"/>
      <c r="AG4569" s="1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5"/>
      <c r="W4570" s="10"/>
      <c r="X4570" s="10"/>
      <c r="Y4570" s="31"/>
      <c r="Z4570" s="3"/>
      <c r="AA4570" s="1"/>
      <c r="AB4570" s="10"/>
      <c r="AC4570" s="3"/>
      <c r="AD4570" s="3"/>
      <c r="AE4570" s="3"/>
      <c r="AF4570" s="10"/>
      <c r="AG4570" s="1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5"/>
      <c r="W4571" s="10"/>
      <c r="X4571" s="10"/>
      <c r="Y4571" s="31"/>
      <c r="Z4571" s="3"/>
      <c r="AA4571" s="1"/>
      <c r="AB4571" s="10"/>
      <c r="AC4571" s="3"/>
      <c r="AD4571" s="3"/>
      <c r="AE4571" s="3"/>
      <c r="AF4571" s="10"/>
      <c r="AG4571" s="1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5"/>
      <c r="W4572" s="10"/>
      <c r="X4572" s="10"/>
      <c r="Y4572" s="31"/>
      <c r="Z4572" s="3"/>
      <c r="AA4572" s="1"/>
      <c r="AB4572" s="10"/>
      <c r="AC4572" s="3"/>
      <c r="AD4572" s="3"/>
      <c r="AE4572" s="3"/>
      <c r="AF4572" s="10"/>
      <c r="AG4572" s="1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5"/>
      <c r="W4573" s="10"/>
      <c r="X4573" s="10"/>
      <c r="Y4573" s="31"/>
      <c r="Z4573" s="3"/>
      <c r="AA4573" s="1"/>
      <c r="AB4573" s="10"/>
      <c r="AC4573" s="3"/>
      <c r="AD4573" s="3"/>
      <c r="AE4573" s="3"/>
      <c r="AF4573" s="10"/>
      <c r="AG4573" s="1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5"/>
      <c r="W4574" s="10"/>
      <c r="X4574" s="10"/>
      <c r="Y4574" s="31"/>
      <c r="Z4574" s="3"/>
      <c r="AA4574" s="1"/>
      <c r="AB4574" s="10"/>
      <c r="AC4574" s="3"/>
      <c r="AD4574" s="3"/>
      <c r="AE4574" s="3"/>
      <c r="AF4574" s="10"/>
      <c r="AG4574" s="1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5"/>
      <c r="W4575" s="10"/>
      <c r="X4575" s="10"/>
      <c r="Y4575" s="31"/>
      <c r="Z4575" s="3"/>
      <c r="AA4575" s="1"/>
      <c r="AB4575" s="10"/>
      <c r="AC4575" s="3"/>
      <c r="AD4575" s="3"/>
      <c r="AE4575" s="3"/>
      <c r="AF4575" s="10"/>
      <c r="AG4575" s="1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5"/>
      <c r="W4576" s="10"/>
      <c r="X4576" s="10"/>
      <c r="Y4576" s="31"/>
      <c r="Z4576" s="3"/>
      <c r="AA4576" s="1"/>
      <c r="AB4576" s="10"/>
      <c r="AC4576" s="3"/>
      <c r="AD4576" s="3"/>
      <c r="AE4576" s="3"/>
      <c r="AF4576" s="10"/>
      <c r="AG4576" s="1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5"/>
      <c r="W4577" s="10"/>
      <c r="X4577" s="10"/>
      <c r="Y4577" s="31"/>
      <c r="Z4577" s="3"/>
      <c r="AA4577" s="1"/>
      <c r="AB4577" s="10"/>
      <c r="AC4577" s="3"/>
      <c r="AD4577" s="3"/>
      <c r="AE4577" s="3"/>
      <c r="AF4577" s="10"/>
      <c r="AG4577" s="1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5"/>
      <c r="W4578" s="10"/>
      <c r="X4578" s="10"/>
      <c r="Y4578" s="31"/>
      <c r="Z4578" s="3"/>
      <c r="AA4578" s="1"/>
      <c r="AB4578" s="10"/>
      <c r="AC4578" s="3"/>
      <c r="AD4578" s="3"/>
      <c r="AE4578" s="3"/>
      <c r="AF4578" s="10"/>
      <c r="AG4578" s="1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5"/>
      <c r="W4579" s="10"/>
      <c r="X4579" s="10"/>
      <c r="Y4579" s="31"/>
      <c r="Z4579" s="3"/>
      <c r="AA4579" s="1"/>
      <c r="AB4579" s="10"/>
      <c r="AC4579" s="3"/>
      <c r="AD4579" s="3"/>
      <c r="AE4579" s="3"/>
      <c r="AF4579" s="10"/>
      <c r="AG4579" s="1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5"/>
      <c r="W4580" s="10"/>
      <c r="X4580" s="10"/>
      <c r="Y4580" s="31"/>
      <c r="Z4580" s="3"/>
      <c r="AA4580" s="1"/>
      <c r="AB4580" s="10"/>
      <c r="AC4580" s="3"/>
      <c r="AD4580" s="3"/>
      <c r="AE4580" s="3"/>
      <c r="AF4580" s="10"/>
      <c r="AG4580" s="1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5"/>
      <c r="W4581" s="29"/>
      <c r="X4581" s="29"/>
      <c r="Y4581" s="35"/>
      <c r="Z4581" s="22"/>
      <c r="AA4581" s="25"/>
      <c r="AB4581" s="29"/>
      <c r="AC4581" s="22"/>
      <c r="AD4581" s="22"/>
      <c r="AE4581" s="22"/>
      <c r="AF4581" s="29"/>
      <c r="AG4581" s="23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  <c r="EX4581" s="25"/>
    </row>
    <row r="4582" spans="1:154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5"/>
      <c r="W4582" s="10"/>
      <c r="X4582" s="10"/>
      <c r="Y4582" s="31"/>
      <c r="Z4582" s="3"/>
      <c r="AA4582" s="1"/>
      <c r="AB4582" s="10"/>
      <c r="AC4582" s="3"/>
      <c r="AD4582" s="3"/>
      <c r="AE4582" s="3"/>
      <c r="AF4582" s="10"/>
      <c r="AG4582" s="1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5"/>
      <c r="W4583" s="10"/>
      <c r="X4583" s="10"/>
      <c r="Y4583" s="31"/>
      <c r="Z4583" s="3"/>
      <c r="AA4583" s="1"/>
      <c r="AB4583" s="10"/>
      <c r="AC4583" s="3"/>
      <c r="AD4583" s="3"/>
      <c r="AE4583" s="3"/>
      <c r="AF4583" s="10"/>
      <c r="AG4583" s="1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5"/>
      <c r="W4584" s="10"/>
      <c r="X4584" s="10"/>
      <c r="Y4584" s="31"/>
      <c r="Z4584" s="3"/>
      <c r="AA4584" s="1"/>
      <c r="AB4584" s="10"/>
      <c r="AC4584" s="3"/>
      <c r="AD4584" s="3"/>
      <c r="AE4584" s="3"/>
      <c r="AF4584" s="10"/>
      <c r="AG4584" s="1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5"/>
      <c r="W4585" s="10"/>
      <c r="X4585" s="10"/>
      <c r="Y4585" s="31"/>
      <c r="Z4585" s="3"/>
      <c r="AA4585" s="1"/>
      <c r="AB4585" s="10"/>
      <c r="AC4585" s="3"/>
      <c r="AD4585" s="3"/>
      <c r="AE4585" s="3"/>
      <c r="AF4585" s="10"/>
      <c r="AG4585" s="1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5"/>
      <c r="W4586" s="10"/>
      <c r="X4586" s="10"/>
      <c r="Y4586" s="31"/>
      <c r="Z4586" s="3"/>
      <c r="AA4586" s="1"/>
      <c r="AB4586" s="10"/>
      <c r="AC4586" s="3"/>
      <c r="AD4586" s="3"/>
      <c r="AE4586" s="3"/>
      <c r="AF4586" s="10"/>
      <c r="AG4586" s="1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5"/>
      <c r="W4587" s="10"/>
      <c r="X4587" s="10"/>
      <c r="Y4587" s="31"/>
      <c r="Z4587" s="3"/>
      <c r="AA4587" s="1"/>
      <c r="AB4587" s="10"/>
      <c r="AC4587" s="3"/>
      <c r="AD4587" s="3"/>
      <c r="AE4587" s="3"/>
      <c r="AF4587" s="10"/>
      <c r="AG4587" s="1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5"/>
      <c r="W4588" s="10"/>
      <c r="X4588" s="10"/>
      <c r="Y4588" s="31"/>
      <c r="Z4588" s="3"/>
      <c r="AA4588" s="1"/>
      <c r="AB4588" s="10"/>
      <c r="AC4588" s="3"/>
      <c r="AD4588" s="3"/>
      <c r="AE4588" s="3"/>
      <c r="AF4588" s="10"/>
      <c r="AG4588" s="1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5"/>
      <c r="W4589" s="10"/>
      <c r="X4589" s="10"/>
      <c r="Y4589" s="31"/>
      <c r="Z4589" s="3"/>
      <c r="AA4589" s="1"/>
      <c r="AB4589" s="10"/>
      <c r="AC4589" s="3"/>
      <c r="AD4589" s="3"/>
      <c r="AE4589" s="3"/>
      <c r="AF4589" s="10"/>
      <c r="AG4589" s="1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5"/>
      <c r="W4590" s="10"/>
      <c r="X4590" s="10"/>
      <c r="Y4590" s="31"/>
      <c r="Z4590" s="3"/>
      <c r="AA4590" s="1"/>
      <c r="AB4590" s="10"/>
      <c r="AC4590" s="3"/>
      <c r="AD4590" s="3"/>
      <c r="AE4590" s="3"/>
      <c r="AF4590" s="10"/>
      <c r="AG4590" s="1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5"/>
      <c r="W4591" s="10"/>
      <c r="X4591" s="10"/>
      <c r="Y4591" s="31"/>
      <c r="Z4591" s="3"/>
      <c r="AA4591" s="1"/>
      <c r="AB4591" s="10"/>
      <c r="AC4591" s="3"/>
      <c r="AD4591" s="3"/>
      <c r="AE4591" s="3"/>
      <c r="AF4591" s="10"/>
      <c r="AG4591" s="1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5"/>
      <c r="W4592" s="10"/>
      <c r="X4592" s="10"/>
      <c r="Y4592" s="31"/>
      <c r="Z4592" s="3"/>
      <c r="AA4592" s="1"/>
      <c r="AB4592" s="10"/>
      <c r="AC4592" s="3"/>
      <c r="AD4592" s="3"/>
      <c r="AE4592" s="3"/>
      <c r="AF4592" s="10"/>
      <c r="AG4592" s="1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5"/>
      <c r="W4593" s="10"/>
      <c r="X4593" s="10"/>
      <c r="Y4593" s="31"/>
      <c r="Z4593" s="3"/>
      <c r="AA4593" s="1"/>
      <c r="AB4593" s="10"/>
      <c r="AC4593" s="3"/>
      <c r="AD4593" s="3"/>
      <c r="AE4593" s="3"/>
      <c r="AF4593" s="10"/>
      <c r="AG4593" s="1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5"/>
      <c r="W4594" s="10"/>
      <c r="X4594" s="10"/>
      <c r="Y4594" s="31"/>
      <c r="Z4594" s="3"/>
      <c r="AA4594" s="1"/>
      <c r="AB4594" s="10"/>
      <c r="AC4594" s="3"/>
      <c r="AD4594" s="3"/>
      <c r="AE4594" s="3"/>
      <c r="AF4594" s="10"/>
      <c r="AG4594" s="1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5"/>
      <c r="W4595" s="10"/>
      <c r="X4595" s="10"/>
      <c r="Y4595" s="31"/>
      <c r="Z4595" s="3"/>
      <c r="AA4595" s="1"/>
      <c r="AB4595" s="10"/>
      <c r="AC4595" s="3"/>
      <c r="AD4595" s="3"/>
      <c r="AE4595" s="3"/>
      <c r="AF4595" s="10"/>
      <c r="AG4595" s="1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5"/>
      <c r="W4596" s="10"/>
      <c r="X4596" s="10"/>
      <c r="Y4596" s="31"/>
      <c r="Z4596" s="3"/>
      <c r="AA4596" s="1"/>
      <c r="AB4596" s="10"/>
      <c r="AC4596" s="3"/>
      <c r="AD4596" s="3"/>
      <c r="AE4596" s="3"/>
      <c r="AF4596" s="10"/>
      <c r="AG4596" s="1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5"/>
      <c r="W4597" s="10"/>
      <c r="X4597" s="10"/>
      <c r="Y4597" s="31"/>
      <c r="Z4597" s="3"/>
      <c r="AA4597" s="1"/>
      <c r="AB4597" s="10"/>
      <c r="AC4597" s="3"/>
      <c r="AD4597" s="3"/>
      <c r="AE4597" s="3"/>
      <c r="AF4597" s="10"/>
      <c r="AG4597" s="1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5"/>
      <c r="W4598" s="10"/>
      <c r="X4598" s="10"/>
      <c r="Y4598" s="31"/>
      <c r="Z4598" s="3"/>
      <c r="AA4598" s="1"/>
      <c r="AB4598" s="10"/>
      <c r="AC4598" s="3"/>
      <c r="AD4598" s="3"/>
      <c r="AE4598" s="3"/>
      <c r="AF4598" s="10"/>
      <c r="AG4598" s="1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5"/>
      <c r="W4599" s="10"/>
      <c r="X4599" s="10"/>
      <c r="Y4599" s="31"/>
      <c r="Z4599" s="3"/>
      <c r="AA4599" s="1"/>
      <c r="AB4599" s="10"/>
      <c r="AC4599" s="3"/>
      <c r="AD4599" s="3"/>
      <c r="AE4599" s="3"/>
      <c r="AF4599" s="10"/>
      <c r="AG4599" s="1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5"/>
      <c r="W4600" s="10"/>
      <c r="X4600" s="10"/>
      <c r="Y4600" s="31"/>
      <c r="Z4600" s="3"/>
      <c r="AA4600" s="1"/>
      <c r="AB4600" s="10"/>
      <c r="AC4600" s="3"/>
      <c r="AD4600" s="3"/>
      <c r="AE4600" s="3"/>
      <c r="AF4600" s="10"/>
      <c r="AG4600" s="1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5"/>
      <c r="W4601" s="10"/>
      <c r="X4601" s="10"/>
      <c r="Y4601" s="31"/>
      <c r="Z4601" s="3"/>
      <c r="AA4601" s="1"/>
      <c r="AB4601" s="10"/>
      <c r="AC4601" s="3"/>
      <c r="AD4601" s="3"/>
      <c r="AE4601" s="3"/>
      <c r="AF4601" s="10"/>
      <c r="AG4601" s="1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5"/>
      <c r="W4602" s="10"/>
      <c r="X4602" s="10"/>
      <c r="Y4602" s="31"/>
      <c r="Z4602" s="3"/>
      <c r="AA4602" s="1"/>
      <c r="AB4602" s="10"/>
      <c r="AC4602" s="3"/>
      <c r="AD4602" s="3"/>
      <c r="AE4602" s="3"/>
      <c r="AF4602" s="10"/>
      <c r="AG4602" s="1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5"/>
      <c r="W4603" s="10"/>
      <c r="X4603" s="10"/>
      <c r="Y4603" s="31"/>
      <c r="Z4603" s="3"/>
      <c r="AA4603" s="1"/>
      <c r="AB4603" s="10"/>
      <c r="AC4603" s="3"/>
      <c r="AD4603" s="3"/>
      <c r="AE4603" s="3"/>
      <c r="AF4603" s="10"/>
      <c r="AG4603" s="1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5"/>
      <c r="W4604" s="10"/>
      <c r="X4604" s="10"/>
      <c r="Y4604" s="31"/>
      <c r="Z4604" s="3"/>
      <c r="AA4604" s="1"/>
      <c r="AB4604" s="10"/>
      <c r="AC4604" s="3"/>
      <c r="AD4604" s="3"/>
      <c r="AE4604" s="3"/>
      <c r="AF4604" s="10"/>
      <c r="AG4604" s="1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5"/>
      <c r="W4605" s="10"/>
      <c r="X4605" s="10"/>
      <c r="Y4605" s="31"/>
      <c r="Z4605" s="3"/>
      <c r="AA4605" s="1"/>
      <c r="AB4605" s="10"/>
      <c r="AC4605" s="3"/>
      <c r="AD4605" s="3"/>
      <c r="AE4605" s="3"/>
      <c r="AF4605" s="10"/>
      <c r="AG4605" s="1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5"/>
      <c r="W4606" s="10"/>
      <c r="X4606" s="10"/>
      <c r="Y4606" s="31"/>
      <c r="Z4606" s="3"/>
      <c r="AA4606" s="1"/>
      <c r="AB4606" s="10"/>
      <c r="AC4606" s="3"/>
      <c r="AD4606" s="3"/>
      <c r="AE4606" s="3"/>
      <c r="AF4606" s="10"/>
      <c r="AG4606" s="1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5"/>
      <c r="W4607" s="10"/>
      <c r="X4607" s="10"/>
      <c r="Y4607" s="31"/>
      <c r="Z4607" s="3"/>
      <c r="AA4607" s="1"/>
      <c r="AB4607" s="10"/>
      <c r="AC4607" s="3"/>
      <c r="AD4607" s="3"/>
      <c r="AE4607" s="3"/>
      <c r="AF4607" s="10"/>
      <c r="AG4607" s="1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5"/>
      <c r="W4608" s="10"/>
      <c r="X4608" s="10"/>
      <c r="Y4608" s="31"/>
      <c r="Z4608" s="3"/>
      <c r="AA4608" s="1"/>
      <c r="AB4608" s="10"/>
      <c r="AC4608" s="3"/>
      <c r="AD4608" s="3"/>
      <c r="AE4608" s="3"/>
      <c r="AF4608" s="10"/>
      <c r="AG4608" s="1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5"/>
      <c r="W4609" s="10"/>
      <c r="X4609" s="10"/>
      <c r="Y4609" s="31"/>
      <c r="Z4609" s="3"/>
      <c r="AA4609" s="1"/>
      <c r="AB4609" s="10"/>
      <c r="AC4609" s="3"/>
      <c r="AD4609" s="3"/>
      <c r="AE4609" s="3"/>
      <c r="AF4609" s="10"/>
      <c r="AG4609" s="1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5"/>
      <c r="W4610" s="10"/>
      <c r="X4610" s="10"/>
      <c r="Y4610" s="31"/>
      <c r="Z4610" s="3"/>
      <c r="AA4610" s="1"/>
      <c r="AB4610" s="10"/>
      <c r="AC4610" s="3"/>
      <c r="AD4610" s="3"/>
      <c r="AE4610" s="3"/>
      <c r="AF4610" s="10"/>
      <c r="AG4610" s="1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5"/>
      <c r="W4611" s="10"/>
      <c r="X4611" s="10"/>
      <c r="Y4611" s="31"/>
      <c r="Z4611" s="3"/>
      <c r="AA4611" s="1"/>
      <c r="AB4611" s="10"/>
      <c r="AC4611" s="3"/>
      <c r="AD4611" s="3"/>
      <c r="AE4611" s="3"/>
      <c r="AF4611" s="10"/>
      <c r="AG4611" s="1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5"/>
      <c r="W4612" s="10"/>
      <c r="X4612" s="10"/>
      <c r="Y4612" s="31"/>
      <c r="Z4612" s="3"/>
      <c r="AA4612" s="1"/>
      <c r="AB4612" s="10"/>
      <c r="AC4612" s="3"/>
      <c r="AD4612" s="3"/>
      <c r="AE4612" s="3"/>
      <c r="AF4612" s="10"/>
      <c r="AG4612" s="1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5"/>
      <c r="W4613" s="10"/>
      <c r="X4613" s="10"/>
      <c r="Y4613" s="31"/>
      <c r="Z4613" s="3"/>
      <c r="AA4613" s="1"/>
      <c r="AB4613" s="10"/>
      <c r="AC4613" s="3"/>
      <c r="AD4613" s="3"/>
      <c r="AE4613" s="3"/>
      <c r="AF4613" s="10"/>
      <c r="AG4613" s="1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5"/>
      <c r="W4614" s="10"/>
      <c r="X4614" s="10"/>
      <c r="Y4614" s="31"/>
      <c r="Z4614" s="3"/>
      <c r="AA4614" s="1"/>
      <c r="AB4614" s="10"/>
      <c r="AC4614" s="3"/>
      <c r="AD4614" s="3"/>
      <c r="AE4614" s="3"/>
      <c r="AF4614" s="10"/>
      <c r="AG4614" s="1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5"/>
      <c r="W4615" s="10"/>
      <c r="X4615" s="10"/>
      <c r="Y4615" s="31"/>
      <c r="Z4615" s="3"/>
      <c r="AA4615" s="1"/>
      <c r="AB4615" s="10"/>
      <c r="AC4615" s="3"/>
      <c r="AD4615" s="3"/>
      <c r="AE4615" s="3"/>
      <c r="AF4615" s="10"/>
      <c r="AG4615" s="1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5"/>
      <c r="W4616" s="10"/>
      <c r="X4616" s="10"/>
      <c r="Y4616" s="31"/>
      <c r="Z4616" s="3"/>
      <c r="AA4616" s="1"/>
      <c r="AB4616" s="10"/>
      <c r="AC4616" s="3"/>
      <c r="AD4616" s="3"/>
      <c r="AE4616" s="3"/>
      <c r="AF4616" s="10"/>
      <c r="AG4616" s="1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5"/>
      <c r="W4617" s="10"/>
      <c r="X4617" s="10"/>
      <c r="Y4617" s="31"/>
      <c r="Z4617" s="3"/>
      <c r="AA4617" s="1"/>
      <c r="AB4617" s="10"/>
      <c r="AC4617" s="3"/>
      <c r="AD4617" s="3"/>
      <c r="AE4617" s="3"/>
      <c r="AF4617" s="10"/>
      <c r="AG4617" s="1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5"/>
      <c r="W4618" s="10"/>
      <c r="X4618" s="10"/>
      <c r="Y4618" s="31"/>
      <c r="Z4618" s="3"/>
      <c r="AA4618" s="1"/>
      <c r="AB4618" s="10"/>
      <c r="AC4618" s="3"/>
      <c r="AD4618" s="3"/>
      <c r="AE4618" s="3"/>
      <c r="AF4618" s="10"/>
      <c r="AG4618" s="1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5"/>
      <c r="W4619" s="10"/>
      <c r="X4619" s="10"/>
      <c r="Y4619" s="31"/>
      <c r="Z4619" s="3"/>
      <c r="AA4619" s="1"/>
      <c r="AB4619" s="10"/>
      <c r="AC4619" s="3"/>
      <c r="AD4619" s="3"/>
      <c r="AE4619" s="3"/>
      <c r="AF4619" s="10"/>
      <c r="AG4619" s="1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5"/>
      <c r="W4620" s="10"/>
      <c r="X4620" s="10"/>
      <c r="Y4620" s="31"/>
      <c r="Z4620" s="3"/>
      <c r="AA4620" s="1"/>
      <c r="AB4620" s="10"/>
      <c r="AC4620" s="3"/>
      <c r="AD4620" s="3"/>
      <c r="AE4620" s="3"/>
      <c r="AF4620" s="10"/>
      <c r="AG4620" s="1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5"/>
      <c r="W4621" s="10"/>
      <c r="X4621" s="10"/>
      <c r="Y4621" s="31"/>
      <c r="Z4621" s="3"/>
      <c r="AA4621" s="1"/>
      <c r="AB4621" s="10"/>
      <c r="AC4621" s="3"/>
      <c r="AD4621" s="3"/>
      <c r="AE4621" s="3"/>
      <c r="AF4621" s="10"/>
      <c r="AG4621" s="1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5"/>
      <c r="W4622" s="10"/>
      <c r="X4622" s="10"/>
      <c r="Y4622" s="31"/>
      <c r="Z4622" s="3"/>
      <c r="AA4622" s="1"/>
      <c r="AB4622" s="10"/>
      <c r="AC4622" s="3"/>
      <c r="AD4622" s="3"/>
      <c r="AE4622" s="3"/>
      <c r="AF4622" s="10"/>
      <c r="AG4622" s="1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5"/>
      <c r="W4623" s="10"/>
      <c r="X4623" s="10"/>
      <c r="Y4623" s="31"/>
      <c r="Z4623" s="3"/>
      <c r="AA4623" s="1"/>
      <c r="AB4623" s="10"/>
      <c r="AC4623" s="3"/>
      <c r="AD4623" s="3"/>
      <c r="AE4623" s="3"/>
      <c r="AF4623" s="10"/>
      <c r="AG4623" s="1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5"/>
      <c r="W4624" s="10"/>
      <c r="X4624" s="10"/>
      <c r="Y4624" s="31"/>
      <c r="Z4624" s="3"/>
      <c r="AA4624" s="1"/>
      <c r="AB4624" s="10"/>
      <c r="AC4624" s="3"/>
      <c r="AD4624" s="3"/>
      <c r="AE4624" s="3"/>
      <c r="AF4624" s="10"/>
      <c r="AG4624" s="1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5"/>
      <c r="W4625" s="10"/>
      <c r="X4625" s="10"/>
      <c r="Y4625" s="31"/>
      <c r="Z4625" s="3"/>
      <c r="AA4625" s="1"/>
      <c r="AB4625" s="10"/>
      <c r="AC4625" s="3"/>
      <c r="AD4625" s="3"/>
      <c r="AE4625" s="3"/>
      <c r="AF4625" s="10"/>
      <c r="AG4625" s="1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5"/>
      <c r="W4626" s="10"/>
      <c r="X4626" s="10"/>
      <c r="Y4626" s="31"/>
      <c r="Z4626" s="3"/>
      <c r="AA4626" s="1"/>
      <c r="AB4626" s="10"/>
      <c r="AC4626" s="3"/>
      <c r="AD4626" s="3"/>
      <c r="AE4626" s="3"/>
      <c r="AF4626" s="10"/>
      <c r="AG4626" s="1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5"/>
      <c r="W4627" s="10"/>
      <c r="X4627" s="10"/>
      <c r="Y4627" s="31"/>
      <c r="Z4627" s="3"/>
      <c r="AA4627" s="1"/>
      <c r="AB4627" s="10"/>
      <c r="AC4627" s="3"/>
      <c r="AD4627" s="3"/>
      <c r="AE4627" s="3"/>
      <c r="AF4627" s="10"/>
      <c r="AG4627" s="1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5"/>
      <c r="W4628" s="10"/>
      <c r="X4628" s="10"/>
      <c r="Y4628" s="31"/>
      <c r="Z4628" s="3"/>
      <c r="AA4628" s="1"/>
      <c r="AB4628" s="10"/>
      <c r="AC4628" s="3"/>
      <c r="AD4628" s="3"/>
      <c r="AE4628" s="3"/>
      <c r="AF4628" s="10"/>
      <c r="AG4628" s="1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5"/>
      <c r="W4629" s="10"/>
      <c r="X4629" s="10"/>
      <c r="Y4629" s="31"/>
      <c r="Z4629" s="3"/>
      <c r="AA4629" s="1"/>
      <c r="AB4629" s="10"/>
      <c r="AC4629" s="3"/>
      <c r="AD4629" s="3"/>
      <c r="AE4629" s="3"/>
      <c r="AF4629" s="10"/>
      <c r="AG4629" s="1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5"/>
      <c r="W4630" s="10"/>
      <c r="X4630" s="10"/>
      <c r="Y4630" s="31"/>
      <c r="Z4630" s="3"/>
      <c r="AA4630" s="1"/>
      <c r="AB4630" s="10"/>
      <c r="AC4630" s="3"/>
      <c r="AD4630" s="3"/>
      <c r="AE4630" s="3"/>
      <c r="AF4630" s="10"/>
      <c r="AG4630" s="1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5"/>
      <c r="W4631" s="10"/>
      <c r="X4631" s="10"/>
      <c r="Y4631" s="31"/>
      <c r="Z4631" s="3"/>
      <c r="AA4631" s="1"/>
      <c r="AB4631" s="10"/>
      <c r="AC4631" s="3"/>
      <c r="AD4631" s="3"/>
      <c r="AE4631" s="3"/>
      <c r="AF4631" s="10"/>
      <c r="AG4631" s="1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5"/>
      <c r="W4632" s="10"/>
      <c r="X4632" s="10"/>
      <c r="Y4632" s="31"/>
      <c r="Z4632" s="3"/>
      <c r="AA4632" s="1"/>
      <c r="AB4632" s="10"/>
      <c r="AC4632" s="3"/>
      <c r="AD4632" s="3"/>
      <c r="AE4632" s="3"/>
      <c r="AF4632" s="10"/>
      <c r="AG4632" s="1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5"/>
      <c r="W4633" s="10"/>
      <c r="X4633" s="10"/>
      <c r="Y4633" s="31"/>
      <c r="Z4633" s="3"/>
      <c r="AA4633" s="1"/>
      <c r="AB4633" s="10"/>
      <c r="AC4633" s="3"/>
      <c r="AD4633" s="3"/>
      <c r="AE4633" s="3"/>
      <c r="AF4633" s="10"/>
      <c r="AG4633" s="1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5"/>
      <c r="W4634" s="10"/>
      <c r="X4634" s="10"/>
      <c r="Y4634" s="31"/>
      <c r="Z4634" s="3"/>
      <c r="AA4634" s="1"/>
      <c r="AB4634" s="10"/>
      <c r="AC4634" s="3"/>
      <c r="AD4634" s="3"/>
      <c r="AE4634" s="3"/>
      <c r="AF4634" s="10"/>
      <c r="AG4634" s="1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5"/>
      <c r="W4635" s="10"/>
      <c r="X4635" s="10"/>
      <c r="Y4635" s="31"/>
      <c r="Z4635" s="3"/>
      <c r="AA4635" s="1"/>
      <c r="AB4635" s="10"/>
      <c r="AC4635" s="3"/>
      <c r="AD4635" s="3"/>
      <c r="AE4635" s="3"/>
      <c r="AF4635" s="10"/>
      <c r="AG4635" s="1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5"/>
      <c r="W4636" s="10"/>
      <c r="X4636" s="10"/>
      <c r="Y4636" s="31"/>
      <c r="Z4636" s="3"/>
      <c r="AA4636" s="1"/>
      <c r="AB4636" s="10"/>
      <c r="AC4636" s="3"/>
      <c r="AD4636" s="3"/>
      <c r="AE4636" s="3"/>
      <c r="AF4636" s="10"/>
      <c r="AG4636" s="1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5"/>
      <c r="W4637" s="10"/>
      <c r="X4637" s="10"/>
      <c r="Y4637" s="31"/>
      <c r="Z4637" s="3"/>
      <c r="AA4637" s="1"/>
      <c r="AB4637" s="10"/>
      <c r="AC4637" s="3"/>
      <c r="AD4637" s="3"/>
      <c r="AE4637" s="3"/>
      <c r="AF4637" s="10"/>
      <c r="AG4637" s="1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5"/>
      <c r="W4638" s="10"/>
      <c r="X4638" s="10"/>
      <c r="Y4638" s="31"/>
      <c r="Z4638" s="3"/>
      <c r="AA4638" s="1"/>
      <c r="AB4638" s="10"/>
      <c r="AC4638" s="3"/>
      <c r="AD4638" s="3"/>
      <c r="AE4638" s="3"/>
      <c r="AF4638" s="10"/>
      <c r="AG4638" s="1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5"/>
      <c r="W4639" s="10"/>
      <c r="X4639" s="10"/>
      <c r="Y4639" s="31"/>
      <c r="Z4639" s="3"/>
      <c r="AA4639" s="1"/>
      <c r="AB4639" s="10"/>
      <c r="AC4639" s="3"/>
      <c r="AD4639" s="3"/>
      <c r="AE4639" s="3"/>
      <c r="AF4639" s="10"/>
      <c r="AG4639" s="1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5"/>
      <c r="W4640" s="10"/>
      <c r="X4640" s="10"/>
      <c r="Y4640" s="31"/>
      <c r="Z4640" s="3"/>
      <c r="AA4640" s="1"/>
      <c r="AB4640" s="10"/>
      <c r="AC4640" s="3"/>
      <c r="AD4640" s="3"/>
      <c r="AE4640" s="3"/>
      <c r="AF4640" s="10"/>
      <c r="AG4640" s="1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5"/>
      <c r="W4641" s="10"/>
      <c r="X4641" s="10"/>
      <c r="Y4641" s="31"/>
      <c r="Z4641" s="3"/>
      <c r="AA4641" s="1"/>
      <c r="AB4641" s="10"/>
      <c r="AC4641" s="3"/>
      <c r="AD4641" s="3"/>
      <c r="AE4641" s="3"/>
      <c r="AF4641" s="10"/>
      <c r="AG4641" s="1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5"/>
      <c r="W4642" s="10"/>
      <c r="X4642" s="10"/>
      <c r="Y4642" s="31"/>
      <c r="Z4642" s="3"/>
      <c r="AA4642" s="1"/>
      <c r="AB4642" s="10"/>
      <c r="AC4642" s="3"/>
      <c r="AD4642" s="3"/>
      <c r="AE4642" s="3"/>
      <c r="AF4642" s="10"/>
      <c r="AG4642" s="1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5"/>
      <c r="W4643" s="10"/>
      <c r="X4643" s="10"/>
      <c r="Y4643" s="31"/>
      <c r="Z4643" s="3"/>
      <c r="AA4643" s="1"/>
      <c r="AB4643" s="10"/>
      <c r="AC4643" s="3"/>
      <c r="AD4643" s="3"/>
      <c r="AE4643" s="3"/>
      <c r="AF4643" s="10"/>
      <c r="AG4643" s="1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5"/>
      <c r="W4644" s="10"/>
      <c r="X4644" s="10"/>
      <c r="Y4644" s="31"/>
      <c r="Z4644" s="3"/>
      <c r="AA4644" s="1"/>
      <c r="AB4644" s="10"/>
      <c r="AC4644" s="3"/>
      <c r="AD4644" s="3"/>
      <c r="AE4644" s="3"/>
      <c r="AF4644" s="10"/>
      <c r="AG4644" s="1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5"/>
      <c r="W4645" s="10"/>
      <c r="X4645" s="10"/>
      <c r="Y4645" s="31"/>
      <c r="Z4645" s="3"/>
      <c r="AA4645" s="1"/>
      <c r="AB4645" s="10"/>
      <c r="AC4645" s="3"/>
      <c r="AD4645" s="3"/>
      <c r="AE4645" s="3"/>
      <c r="AF4645" s="10"/>
      <c r="AG4645" s="1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5"/>
      <c r="W4646" s="10"/>
      <c r="X4646" s="10"/>
      <c r="Y4646" s="31"/>
      <c r="Z4646" s="3"/>
      <c r="AA4646" s="1"/>
      <c r="AB4646" s="10"/>
      <c r="AC4646" s="3"/>
      <c r="AD4646" s="3"/>
      <c r="AE4646" s="3"/>
      <c r="AF4646" s="10"/>
      <c r="AG4646" s="1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5"/>
      <c r="W4647" s="10"/>
      <c r="X4647" s="10"/>
      <c r="Y4647" s="31"/>
      <c r="Z4647" s="3"/>
      <c r="AA4647" s="1"/>
      <c r="AB4647" s="10"/>
      <c r="AC4647" s="3"/>
      <c r="AD4647" s="3"/>
      <c r="AE4647" s="3"/>
      <c r="AF4647" s="10"/>
      <c r="AG4647" s="1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5"/>
      <c r="W4648" s="10"/>
      <c r="X4648" s="10"/>
      <c r="Y4648" s="31"/>
      <c r="Z4648" s="3"/>
      <c r="AA4648" s="1"/>
      <c r="AB4648" s="10"/>
      <c r="AC4648" s="3"/>
      <c r="AD4648" s="3"/>
      <c r="AE4648" s="3"/>
      <c r="AF4648" s="10"/>
      <c r="AG4648" s="1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5"/>
      <c r="W4649" s="10"/>
      <c r="X4649" s="10"/>
      <c r="Y4649" s="31"/>
      <c r="Z4649" s="3"/>
      <c r="AA4649" s="1"/>
      <c r="AB4649" s="10"/>
      <c r="AC4649" s="3"/>
      <c r="AD4649" s="3"/>
      <c r="AE4649" s="3"/>
      <c r="AF4649" s="10"/>
      <c r="AG4649" s="1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5"/>
      <c r="W4650" s="10"/>
      <c r="X4650" s="10"/>
      <c r="Y4650" s="31"/>
      <c r="Z4650" s="3"/>
      <c r="AA4650" s="1"/>
      <c r="AB4650" s="10"/>
      <c r="AC4650" s="3"/>
      <c r="AD4650" s="3"/>
      <c r="AE4650" s="3"/>
      <c r="AF4650" s="10"/>
      <c r="AG4650" s="1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5"/>
      <c r="W4651" s="10"/>
      <c r="X4651" s="10"/>
      <c r="Y4651" s="31"/>
      <c r="Z4651" s="3"/>
      <c r="AA4651" s="1"/>
      <c r="AB4651" s="10"/>
      <c r="AC4651" s="3"/>
      <c r="AD4651" s="3"/>
      <c r="AE4651" s="3"/>
      <c r="AF4651" s="10"/>
      <c r="AG4651" s="1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5"/>
      <c r="W4652" s="10"/>
      <c r="X4652" s="10"/>
      <c r="Y4652" s="31"/>
      <c r="Z4652" s="3"/>
      <c r="AA4652" s="1"/>
      <c r="AB4652" s="10"/>
      <c r="AC4652" s="3"/>
      <c r="AD4652" s="3"/>
      <c r="AE4652" s="3"/>
      <c r="AF4652" s="10"/>
      <c r="AG4652" s="1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5"/>
      <c r="W4653" s="10"/>
      <c r="X4653" s="10"/>
      <c r="Y4653" s="31"/>
      <c r="Z4653" s="3"/>
      <c r="AA4653" s="1"/>
      <c r="AB4653" s="10"/>
      <c r="AC4653" s="3"/>
      <c r="AD4653" s="3"/>
      <c r="AE4653" s="3"/>
      <c r="AF4653" s="10"/>
      <c r="AG4653" s="1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5"/>
      <c r="W4654" s="10"/>
      <c r="X4654" s="10"/>
      <c r="Y4654" s="31"/>
      <c r="Z4654" s="3"/>
      <c r="AA4654" s="1"/>
      <c r="AB4654" s="10"/>
      <c r="AC4654" s="3"/>
      <c r="AD4654" s="3"/>
      <c r="AE4654" s="3"/>
      <c r="AF4654" s="10"/>
      <c r="AG4654" s="1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5"/>
      <c r="W4655" s="10"/>
      <c r="X4655" s="10"/>
      <c r="Y4655" s="31"/>
      <c r="Z4655" s="3"/>
      <c r="AA4655" s="1"/>
      <c r="AB4655" s="10"/>
      <c r="AC4655" s="3"/>
      <c r="AD4655" s="3"/>
      <c r="AE4655" s="3"/>
      <c r="AF4655" s="10"/>
      <c r="AG4655" s="1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5"/>
      <c r="W4656" s="10"/>
      <c r="X4656" s="10"/>
      <c r="Y4656" s="31"/>
      <c r="Z4656" s="3"/>
      <c r="AA4656" s="1"/>
      <c r="AB4656" s="10"/>
      <c r="AC4656" s="3"/>
      <c r="AD4656" s="3"/>
      <c r="AE4656" s="3"/>
      <c r="AF4656" s="10"/>
      <c r="AG4656" s="1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5"/>
      <c r="W4657" s="10"/>
      <c r="X4657" s="10"/>
      <c r="Y4657" s="31"/>
      <c r="Z4657" s="3"/>
      <c r="AA4657" s="1"/>
      <c r="AB4657" s="10"/>
      <c r="AC4657" s="3"/>
      <c r="AD4657" s="3"/>
      <c r="AE4657" s="3"/>
      <c r="AF4657" s="10"/>
      <c r="AG4657" s="1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5"/>
      <c r="W4658" s="10"/>
      <c r="X4658" s="10"/>
      <c r="Y4658" s="31"/>
      <c r="Z4658" s="3"/>
      <c r="AA4658" s="1"/>
      <c r="AB4658" s="10"/>
      <c r="AC4658" s="3"/>
      <c r="AD4658" s="3"/>
      <c r="AE4658" s="3"/>
      <c r="AF4658" s="10"/>
      <c r="AG4658" s="1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5"/>
      <c r="W4659" s="10"/>
      <c r="X4659" s="10"/>
      <c r="Y4659" s="31"/>
      <c r="Z4659" s="3"/>
      <c r="AA4659" s="1"/>
      <c r="AB4659" s="10"/>
      <c r="AC4659" s="3"/>
      <c r="AD4659" s="3"/>
      <c r="AE4659" s="3"/>
      <c r="AF4659" s="10"/>
      <c r="AG4659" s="1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5"/>
      <c r="W4660" s="10"/>
      <c r="X4660" s="10"/>
      <c r="Y4660" s="31"/>
      <c r="Z4660" s="3"/>
      <c r="AA4660" s="1"/>
      <c r="AB4660" s="10"/>
      <c r="AC4660" s="3"/>
      <c r="AD4660" s="3"/>
      <c r="AE4660" s="3"/>
      <c r="AF4660" s="10"/>
      <c r="AG4660" s="1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5"/>
      <c r="W4661" s="10"/>
      <c r="X4661" s="10"/>
      <c r="Y4661" s="31"/>
      <c r="Z4661" s="3"/>
      <c r="AA4661" s="1"/>
      <c r="AB4661" s="10"/>
      <c r="AC4661" s="3"/>
      <c r="AD4661" s="3"/>
      <c r="AE4661" s="3"/>
      <c r="AF4661" s="10"/>
      <c r="AG4661" s="1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5"/>
      <c r="W4662" s="10"/>
      <c r="X4662" s="10"/>
      <c r="Y4662" s="31"/>
      <c r="Z4662" s="3"/>
      <c r="AA4662" s="1"/>
      <c r="AB4662" s="10"/>
      <c r="AC4662" s="3"/>
      <c r="AD4662" s="3"/>
      <c r="AE4662" s="3"/>
      <c r="AF4662" s="10"/>
      <c r="AG4662" s="1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5"/>
      <c r="W4663" s="10"/>
      <c r="X4663" s="10"/>
      <c r="Y4663" s="31"/>
      <c r="Z4663" s="3"/>
      <c r="AA4663" s="1"/>
      <c r="AB4663" s="10"/>
      <c r="AC4663" s="3"/>
      <c r="AD4663" s="3"/>
      <c r="AE4663" s="3"/>
      <c r="AF4663" s="10"/>
      <c r="AG4663" s="1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5"/>
      <c r="W4664" s="10"/>
      <c r="X4664" s="10"/>
      <c r="Y4664" s="31"/>
      <c r="Z4664" s="3"/>
      <c r="AA4664" s="1"/>
      <c r="AB4664" s="10"/>
      <c r="AC4664" s="3"/>
      <c r="AD4664" s="3"/>
      <c r="AE4664" s="3"/>
      <c r="AF4664" s="10"/>
      <c r="AG4664" s="1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5"/>
      <c r="W4665" s="10"/>
      <c r="X4665" s="10"/>
      <c r="Y4665" s="31"/>
      <c r="Z4665" s="3"/>
      <c r="AA4665" s="1"/>
      <c r="AB4665" s="10"/>
      <c r="AC4665" s="3"/>
      <c r="AD4665" s="3"/>
      <c r="AE4665" s="3"/>
      <c r="AF4665" s="10"/>
      <c r="AG4665" s="1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5"/>
      <c r="W4666" s="10"/>
      <c r="X4666" s="10"/>
      <c r="Y4666" s="31"/>
      <c r="Z4666" s="3"/>
      <c r="AA4666" s="1"/>
      <c r="AB4666" s="10"/>
      <c r="AC4666" s="3"/>
      <c r="AD4666" s="3"/>
      <c r="AE4666" s="3"/>
      <c r="AF4666" s="10"/>
      <c r="AG4666" s="1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5"/>
      <c r="W4667" s="10"/>
      <c r="X4667" s="10"/>
      <c r="Y4667" s="31"/>
      <c r="Z4667" s="3"/>
      <c r="AA4667" s="1"/>
      <c r="AB4667" s="10"/>
      <c r="AC4667" s="3"/>
      <c r="AD4667" s="3"/>
      <c r="AE4667" s="3"/>
      <c r="AF4667" s="10"/>
      <c r="AG4667" s="1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5"/>
      <c r="W4668" s="10"/>
      <c r="X4668" s="10"/>
      <c r="Y4668" s="31"/>
      <c r="Z4668" s="3"/>
      <c r="AA4668" s="1"/>
      <c r="AB4668" s="10"/>
      <c r="AC4668" s="3"/>
      <c r="AD4668" s="3"/>
      <c r="AE4668" s="3"/>
      <c r="AF4668" s="10"/>
      <c r="AG4668" s="1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5"/>
      <c r="W4669" s="10"/>
      <c r="X4669" s="10"/>
      <c r="Y4669" s="31"/>
      <c r="Z4669" s="3"/>
      <c r="AA4669" s="1"/>
      <c r="AB4669" s="10"/>
      <c r="AC4669" s="3"/>
      <c r="AD4669" s="3"/>
      <c r="AE4669" s="3"/>
      <c r="AF4669" s="10"/>
      <c r="AG4669" s="1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5"/>
      <c r="W4670" s="10"/>
      <c r="X4670" s="10"/>
      <c r="Y4670" s="31"/>
      <c r="Z4670" s="3"/>
      <c r="AA4670" s="1"/>
      <c r="AB4670" s="10"/>
      <c r="AC4670" s="3"/>
      <c r="AD4670" s="3"/>
      <c r="AE4670" s="3"/>
      <c r="AF4670" s="10"/>
      <c r="AG4670" s="1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5"/>
      <c r="W4671" s="10"/>
      <c r="X4671" s="10"/>
      <c r="Y4671" s="31"/>
      <c r="Z4671" s="3"/>
      <c r="AA4671" s="1"/>
      <c r="AB4671" s="10"/>
      <c r="AC4671" s="3"/>
      <c r="AD4671" s="3"/>
      <c r="AE4671" s="3"/>
      <c r="AF4671" s="10"/>
      <c r="AG4671" s="1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5"/>
      <c r="W4672" s="10"/>
      <c r="X4672" s="10"/>
      <c r="Y4672" s="31"/>
      <c r="Z4672" s="3"/>
      <c r="AA4672" s="1"/>
      <c r="AB4672" s="10"/>
      <c r="AC4672" s="3"/>
      <c r="AD4672" s="3"/>
      <c r="AE4672" s="3"/>
      <c r="AF4672" s="10"/>
      <c r="AG4672" s="1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5"/>
      <c r="W4673" s="10"/>
      <c r="X4673" s="10"/>
      <c r="Y4673" s="31"/>
      <c r="Z4673" s="3"/>
      <c r="AA4673" s="1"/>
      <c r="AB4673" s="10"/>
      <c r="AC4673" s="3"/>
      <c r="AD4673" s="3"/>
      <c r="AE4673" s="3"/>
      <c r="AF4673" s="10"/>
      <c r="AG4673" s="1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5"/>
      <c r="W4674" s="10"/>
      <c r="X4674" s="10"/>
      <c r="Y4674" s="31"/>
      <c r="Z4674" s="3"/>
      <c r="AA4674" s="1"/>
      <c r="AB4674" s="10"/>
      <c r="AC4674" s="3"/>
      <c r="AD4674" s="3"/>
      <c r="AE4674" s="3"/>
      <c r="AF4674" s="10"/>
      <c r="AG4674" s="1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5"/>
      <c r="W4675" s="10"/>
      <c r="X4675" s="10"/>
      <c r="Y4675" s="31"/>
      <c r="Z4675" s="3"/>
      <c r="AA4675" s="1"/>
      <c r="AB4675" s="10"/>
      <c r="AC4675" s="3"/>
      <c r="AD4675" s="3"/>
      <c r="AE4675" s="3"/>
      <c r="AF4675" s="10"/>
      <c r="AG4675" s="1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5"/>
      <c r="W4676" s="10"/>
      <c r="X4676" s="10"/>
      <c r="Y4676" s="31"/>
      <c r="Z4676" s="3"/>
      <c r="AA4676" s="1"/>
      <c r="AB4676" s="10"/>
      <c r="AC4676" s="3"/>
      <c r="AD4676" s="3"/>
      <c r="AE4676" s="3"/>
      <c r="AF4676" s="10"/>
      <c r="AG4676" s="1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5"/>
      <c r="W4677" s="10"/>
      <c r="X4677" s="10"/>
      <c r="Y4677" s="31"/>
      <c r="Z4677" s="3"/>
      <c r="AA4677" s="1"/>
      <c r="AB4677" s="10"/>
      <c r="AC4677" s="3"/>
      <c r="AD4677" s="3"/>
      <c r="AE4677" s="3"/>
      <c r="AF4677" s="10"/>
      <c r="AG4677" s="1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5"/>
      <c r="W4678" s="10"/>
      <c r="X4678" s="10"/>
      <c r="Y4678" s="31"/>
      <c r="Z4678" s="3"/>
      <c r="AA4678" s="1"/>
      <c r="AB4678" s="10"/>
      <c r="AC4678" s="3"/>
      <c r="AD4678" s="3"/>
      <c r="AE4678" s="3"/>
      <c r="AF4678" s="10"/>
      <c r="AG4678" s="1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5"/>
      <c r="W4679" s="10"/>
      <c r="X4679" s="10"/>
      <c r="Y4679" s="31"/>
      <c r="Z4679" s="3"/>
      <c r="AA4679" s="1"/>
      <c r="AB4679" s="10"/>
      <c r="AC4679" s="3"/>
      <c r="AD4679" s="3"/>
      <c r="AE4679" s="3"/>
      <c r="AF4679" s="10"/>
      <c r="AG4679" s="1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5"/>
      <c r="W4680" s="10"/>
      <c r="X4680" s="10"/>
      <c r="Y4680" s="31"/>
      <c r="Z4680" s="3"/>
      <c r="AA4680" s="1"/>
      <c r="AB4680" s="10"/>
      <c r="AC4680" s="3"/>
      <c r="AD4680" s="3"/>
      <c r="AE4680" s="3"/>
      <c r="AF4680" s="10"/>
      <c r="AG4680" s="1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5"/>
      <c r="W4681" s="10"/>
      <c r="X4681" s="10"/>
      <c r="Y4681" s="31"/>
      <c r="Z4681" s="3"/>
      <c r="AA4681" s="1"/>
      <c r="AB4681" s="10"/>
      <c r="AC4681" s="3"/>
      <c r="AD4681" s="3"/>
      <c r="AE4681" s="3"/>
      <c r="AF4681" s="10"/>
      <c r="AG4681" s="1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5"/>
      <c r="W4682" s="10"/>
      <c r="X4682" s="10"/>
      <c r="Y4682" s="31"/>
      <c r="Z4682" s="3"/>
      <c r="AA4682" s="1"/>
      <c r="AB4682" s="10"/>
      <c r="AC4682" s="3"/>
      <c r="AD4682" s="3"/>
      <c r="AE4682" s="3"/>
      <c r="AF4682" s="10"/>
      <c r="AG4682" s="1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5"/>
      <c r="W4683" s="10"/>
      <c r="X4683" s="10"/>
      <c r="Y4683" s="31"/>
      <c r="Z4683" s="3"/>
      <c r="AA4683" s="1"/>
      <c r="AB4683" s="10"/>
      <c r="AC4683" s="3"/>
      <c r="AD4683" s="3"/>
      <c r="AE4683" s="3"/>
      <c r="AF4683" s="10"/>
      <c r="AG4683" s="1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5"/>
      <c r="W4684" s="10"/>
      <c r="X4684" s="10"/>
      <c r="Y4684" s="31"/>
      <c r="Z4684" s="3"/>
      <c r="AA4684" s="1"/>
      <c r="AB4684" s="10"/>
      <c r="AC4684" s="3"/>
      <c r="AD4684" s="3"/>
      <c r="AE4684" s="3"/>
      <c r="AF4684" s="10"/>
      <c r="AG4684" s="1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5"/>
      <c r="W4685" s="10"/>
      <c r="X4685" s="10"/>
      <c r="Y4685" s="31"/>
      <c r="Z4685" s="3"/>
      <c r="AA4685" s="1"/>
      <c r="AB4685" s="10"/>
      <c r="AC4685" s="3"/>
      <c r="AD4685" s="3"/>
      <c r="AE4685" s="3"/>
      <c r="AF4685" s="10"/>
      <c r="AG4685" s="1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5"/>
      <c r="W4686" s="10"/>
      <c r="X4686" s="10"/>
      <c r="Y4686" s="31"/>
      <c r="Z4686" s="3"/>
      <c r="AA4686" s="1"/>
      <c r="AB4686" s="10"/>
      <c r="AC4686" s="3"/>
      <c r="AD4686" s="3"/>
      <c r="AE4686" s="3"/>
      <c r="AF4686" s="10"/>
      <c r="AG4686" s="1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5"/>
      <c r="W4687" s="10"/>
      <c r="X4687" s="10"/>
      <c r="Y4687" s="31"/>
      <c r="Z4687" s="3"/>
      <c r="AA4687" s="1"/>
      <c r="AB4687" s="10"/>
      <c r="AC4687" s="3"/>
      <c r="AD4687" s="3"/>
      <c r="AE4687" s="3"/>
      <c r="AF4687" s="10"/>
      <c r="AG4687" s="1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5"/>
      <c r="W4688" s="10"/>
      <c r="X4688" s="10"/>
      <c r="Y4688" s="31"/>
      <c r="Z4688" s="3"/>
      <c r="AA4688" s="1"/>
      <c r="AB4688" s="10"/>
      <c r="AC4688" s="3"/>
      <c r="AD4688" s="3"/>
      <c r="AE4688" s="3"/>
      <c r="AF4688" s="10"/>
      <c r="AG4688" s="1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5"/>
      <c r="W4689" s="10"/>
      <c r="X4689" s="10"/>
      <c r="Y4689" s="31"/>
      <c r="Z4689" s="3"/>
      <c r="AA4689" s="1"/>
      <c r="AB4689" s="10"/>
      <c r="AC4689" s="3"/>
      <c r="AD4689" s="3"/>
      <c r="AE4689" s="3"/>
      <c r="AF4689" s="10"/>
      <c r="AG4689" s="1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5"/>
      <c r="W4690" s="10"/>
      <c r="X4690" s="10"/>
      <c r="Y4690" s="31"/>
      <c r="Z4690" s="3"/>
      <c r="AA4690" s="1"/>
      <c r="AB4690" s="10"/>
      <c r="AC4690" s="3"/>
      <c r="AD4690" s="3"/>
      <c r="AE4690" s="3"/>
      <c r="AF4690" s="10"/>
      <c r="AG4690" s="1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5"/>
      <c r="W4691" s="10"/>
      <c r="X4691" s="10"/>
      <c r="Y4691" s="31"/>
      <c r="Z4691" s="3"/>
      <c r="AA4691" s="1"/>
      <c r="AB4691" s="10"/>
      <c r="AC4691" s="3"/>
      <c r="AD4691" s="3"/>
      <c r="AE4691" s="3"/>
      <c r="AF4691" s="10"/>
      <c r="AG4691" s="1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5"/>
      <c r="W4692" s="10"/>
      <c r="X4692" s="10"/>
      <c r="Y4692" s="31"/>
      <c r="Z4692" s="3"/>
      <c r="AA4692" s="1"/>
      <c r="AB4692" s="10"/>
      <c r="AC4692" s="3"/>
      <c r="AD4692" s="3"/>
      <c r="AE4692" s="3"/>
      <c r="AF4692" s="10"/>
      <c r="AG4692" s="1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5"/>
      <c r="W4693" s="10"/>
      <c r="X4693" s="10"/>
      <c r="Y4693" s="31"/>
      <c r="Z4693" s="3"/>
      <c r="AA4693" s="1"/>
      <c r="AB4693" s="10"/>
      <c r="AC4693" s="3"/>
      <c r="AD4693" s="3"/>
      <c r="AE4693" s="3"/>
      <c r="AF4693" s="10"/>
      <c r="AG4693" s="1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5"/>
      <c r="W4694" s="10"/>
      <c r="X4694" s="10"/>
      <c r="Y4694" s="31"/>
      <c r="Z4694" s="3"/>
      <c r="AA4694" s="1"/>
      <c r="AB4694" s="10"/>
      <c r="AC4694" s="3"/>
      <c r="AD4694" s="3"/>
      <c r="AE4694" s="3"/>
      <c r="AF4694" s="10"/>
      <c r="AG4694" s="1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5"/>
      <c r="W4695" s="10"/>
      <c r="X4695" s="10"/>
      <c r="Y4695" s="31"/>
      <c r="Z4695" s="3"/>
      <c r="AA4695" s="1"/>
      <c r="AB4695" s="10"/>
      <c r="AC4695" s="3"/>
      <c r="AD4695" s="3"/>
      <c r="AE4695" s="3"/>
      <c r="AF4695" s="10"/>
      <c r="AG4695" s="1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5"/>
      <c r="W4696" s="10"/>
      <c r="X4696" s="10"/>
      <c r="Y4696" s="31"/>
      <c r="Z4696" s="3"/>
      <c r="AA4696" s="1"/>
      <c r="AB4696" s="10"/>
      <c r="AC4696" s="3"/>
      <c r="AD4696" s="3"/>
      <c r="AE4696" s="3"/>
      <c r="AF4696" s="10"/>
      <c r="AG4696" s="1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5"/>
      <c r="W4697" s="10"/>
      <c r="X4697" s="10"/>
      <c r="Y4697" s="31"/>
      <c r="Z4697" s="3"/>
      <c r="AA4697" s="1"/>
      <c r="AB4697" s="10"/>
      <c r="AC4697" s="3"/>
      <c r="AD4697" s="3"/>
      <c r="AE4697" s="3"/>
      <c r="AF4697" s="10"/>
      <c r="AG4697" s="1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5"/>
      <c r="W4698" s="10"/>
      <c r="X4698" s="10"/>
      <c r="Y4698" s="31"/>
      <c r="Z4698" s="3"/>
      <c r="AA4698" s="1"/>
      <c r="AB4698" s="10"/>
      <c r="AC4698" s="3"/>
      <c r="AD4698" s="3"/>
      <c r="AE4698" s="3"/>
      <c r="AF4698" s="10"/>
      <c r="AG4698" s="1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5"/>
      <c r="W4699" s="10"/>
      <c r="X4699" s="10"/>
      <c r="Y4699" s="31"/>
      <c r="Z4699" s="3"/>
      <c r="AA4699" s="1"/>
      <c r="AB4699" s="10"/>
      <c r="AC4699" s="3"/>
      <c r="AD4699" s="3"/>
      <c r="AE4699" s="3"/>
      <c r="AF4699" s="10"/>
      <c r="AG4699" s="1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5"/>
      <c r="W4700" s="10"/>
      <c r="X4700" s="10"/>
      <c r="Y4700" s="31"/>
      <c r="Z4700" s="3"/>
      <c r="AA4700" s="1"/>
      <c r="AB4700" s="10"/>
      <c r="AC4700" s="3"/>
      <c r="AD4700" s="3"/>
      <c r="AE4700" s="3"/>
      <c r="AF4700" s="10"/>
      <c r="AG4700" s="1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5"/>
      <c r="W4701" s="10"/>
      <c r="X4701" s="10"/>
      <c r="Y4701" s="31"/>
      <c r="Z4701" s="3"/>
      <c r="AA4701" s="1"/>
      <c r="AB4701" s="10"/>
      <c r="AC4701" s="3"/>
      <c r="AD4701" s="3"/>
      <c r="AE4701" s="3"/>
      <c r="AF4701" s="10"/>
      <c r="AG4701" s="1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5"/>
      <c r="W4702" s="10"/>
      <c r="X4702" s="10"/>
      <c r="Y4702" s="31"/>
      <c r="Z4702" s="3"/>
      <c r="AA4702" s="1"/>
      <c r="AB4702" s="10"/>
      <c r="AC4702" s="3"/>
      <c r="AD4702" s="3"/>
      <c r="AE4702" s="3"/>
      <c r="AF4702" s="10"/>
      <c r="AG4702" s="1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5"/>
      <c r="W4703" s="10"/>
      <c r="X4703" s="10"/>
      <c r="Y4703" s="31"/>
      <c r="Z4703" s="3"/>
      <c r="AA4703" s="1"/>
      <c r="AB4703" s="10"/>
      <c r="AC4703" s="3"/>
      <c r="AD4703" s="3"/>
      <c r="AE4703" s="3"/>
      <c r="AF4703" s="10"/>
      <c r="AG4703" s="1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5"/>
      <c r="W4704" s="10"/>
      <c r="X4704" s="10"/>
      <c r="Y4704" s="31"/>
      <c r="Z4704" s="3"/>
      <c r="AA4704" s="1"/>
      <c r="AB4704" s="10"/>
      <c r="AC4704" s="3"/>
      <c r="AD4704" s="3"/>
      <c r="AE4704" s="3"/>
      <c r="AF4704" s="10"/>
      <c r="AG4704" s="1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5"/>
      <c r="W4705" s="10"/>
      <c r="X4705" s="10"/>
      <c r="Y4705" s="31"/>
      <c r="Z4705" s="3"/>
      <c r="AA4705" s="1"/>
      <c r="AB4705" s="10"/>
      <c r="AC4705" s="3"/>
      <c r="AD4705" s="3"/>
      <c r="AE4705" s="3"/>
      <c r="AF4705" s="10"/>
      <c r="AG4705" s="1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5"/>
      <c r="W4706" s="10"/>
      <c r="X4706" s="10"/>
      <c r="Y4706" s="31"/>
      <c r="Z4706" s="3"/>
      <c r="AA4706" s="1"/>
      <c r="AB4706" s="10"/>
      <c r="AC4706" s="3"/>
      <c r="AD4706" s="3"/>
      <c r="AE4706" s="3"/>
      <c r="AF4706" s="10"/>
      <c r="AG4706" s="1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5"/>
      <c r="W4707" s="10"/>
      <c r="X4707" s="10"/>
      <c r="Y4707" s="31"/>
      <c r="Z4707" s="3"/>
      <c r="AA4707" s="1"/>
      <c r="AB4707" s="10"/>
      <c r="AC4707" s="3"/>
      <c r="AD4707" s="3"/>
      <c r="AE4707" s="3"/>
      <c r="AF4707" s="10"/>
      <c r="AG4707" s="1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5"/>
      <c r="W4708" s="10"/>
      <c r="X4708" s="10"/>
      <c r="Y4708" s="31"/>
      <c r="Z4708" s="3"/>
      <c r="AA4708" s="1"/>
      <c r="AB4708" s="10"/>
      <c r="AC4708" s="3"/>
      <c r="AD4708" s="3"/>
      <c r="AE4708" s="3"/>
      <c r="AF4708" s="10"/>
      <c r="AG4708" s="1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5"/>
      <c r="W4709" s="10"/>
      <c r="X4709" s="10"/>
      <c r="Y4709" s="31"/>
      <c r="Z4709" s="3"/>
      <c r="AA4709" s="1"/>
      <c r="AB4709" s="10"/>
      <c r="AC4709" s="3"/>
      <c r="AD4709" s="3"/>
      <c r="AE4709" s="3"/>
      <c r="AF4709" s="10"/>
      <c r="AG4709" s="1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5"/>
      <c r="W4710" s="10"/>
      <c r="X4710" s="10"/>
      <c r="Y4710" s="31"/>
      <c r="Z4710" s="3"/>
      <c r="AA4710" s="1"/>
      <c r="AB4710" s="10"/>
      <c r="AC4710" s="3"/>
      <c r="AD4710" s="3"/>
      <c r="AE4710" s="3"/>
      <c r="AF4710" s="10"/>
      <c r="AG4710" s="1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5"/>
      <c r="W4711" s="10"/>
      <c r="X4711" s="10"/>
      <c r="Y4711" s="31"/>
      <c r="Z4711" s="3"/>
      <c r="AA4711" s="1"/>
      <c r="AB4711" s="10"/>
      <c r="AC4711" s="3"/>
      <c r="AD4711" s="3"/>
      <c r="AE4711" s="3"/>
      <c r="AF4711" s="10"/>
      <c r="AG4711" s="1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5"/>
      <c r="W4712" s="10"/>
      <c r="X4712" s="10"/>
      <c r="Y4712" s="31"/>
      <c r="Z4712" s="3"/>
      <c r="AA4712" s="1"/>
      <c r="AB4712" s="10"/>
      <c r="AC4712" s="3"/>
      <c r="AD4712" s="3"/>
      <c r="AE4712" s="3"/>
      <c r="AF4712" s="10"/>
      <c r="AG4712" s="1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5"/>
      <c r="W4713" s="10"/>
      <c r="X4713" s="10"/>
      <c r="Y4713" s="31"/>
      <c r="Z4713" s="3"/>
      <c r="AA4713" s="1"/>
      <c r="AB4713" s="10"/>
      <c r="AC4713" s="3"/>
      <c r="AD4713" s="3"/>
      <c r="AE4713" s="3"/>
      <c r="AF4713" s="10"/>
      <c r="AG4713" s="1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5"/>
      <c r="W4714" s="10"/>
      <c r="X4714" s="10"/>
      <c r="Y4714" s="31"/>
      <c r="Z4714" s="3"/>
      <c r="AA4714" s="1"/>
      <c r="AB4714" s="10"/>
      <c r="AC4714" s="3"/>
      <c r="AD4714" s="3"/>
      <c r="AE4714" s="3"/>
      <c r="AF4714" s="10"/>
      <c r="AG4714" s="1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5"/>
      <c r="W4715" s="10"/>
      <c r="X4715" s="10"/>
      <c r="Y4715" s="31"/>
      <c r="Z4715" s="3"/>
      <c r="AA4715" s="1"/>
      <c r="AB4715" s="10"/>
      <c r="AC4715" s="3"/>
      <c r="AD4715" s="3"/>
      <c r="AE4715" s="3"/>
      <c r="AF4715" s="10"/>
      <c r="AG4715" s="1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5"/>
      <c r="W4716" s="10"/>
      <c r="X4716" s="10"/>
      <c r="Y4716" s="31"/>
      <c r="Z4716" s="3"/>
      <c r="AA4716" s="1"/>
      <c r="AB4716" s="10"/>
      <c r="AC4716" s="3"/>
      <c r="AD4716" s="3"/>
      <c r="AE4716" s="3"/>
      <c r="AF4716" s="10"/>
      <c r="AG4716" s="1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5"/>
      <c r="W4717" s="10"/>
      <c r="X4717" s="10"/>
      <c r="Y4717" s="31"/>
      <c r="Z4717" s="3"/>
      <c r="AA4717" s="1"/>
      <c r="AB4717" s="10"/>
      <c r="AC4717" s="3"/>
      <c r="AD4717" s="3"/>
      <c r="AE4717" s="3"/>
      <c r="AF4717" s="10"/>
      <c r="AG4717" s="1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5"/>
      <c r="W4718" s="10"/>
      <c r="X4718" s="10"/>
      <c r="Y4718" s="31"/>
      <c r="Z4718" s="3"/>
      <c r="AA4718" s="1"/>
      <c r="AB4718" s="10"/>
      <c r="AC4718" s="3"/>
      <c r="AD4718" s="3"/>
      <c r="AE4718" s="3"/>
      <c r="AF4718" s="10"/>
      <c r="AG4718" s="1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5"/>
      <c r="W4719" s="10"/>
      <c r="X4719" s="10"/>
      <c r="Y4719" s="31"/>
      <c r="Z4719" s="3"/>
      <c r="AA4719" s="1"/>
      <c r="AB4719" s="10"/>
      <c r="AC4719" s="3"/>
      <c r="AD4719" s="3"/>
      <c r="AE4719" s="3"/>
      <c r="AF4719" s="10"/>
      <c r="AG4719" s="1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5"/>
      <c r="W4720" s="10"/>
      <c r="X4720" s="10"/>
      <c r="Y4720" s="31"/>
      <c r="Z4720" s="3"/>
      <c r="AA4720" s="1"/>
      <c r="AB4720" s="10"/>
      <c r="AC4720" s="3"/>
      <c r="AD4720" s="3"/>
      <c r="AE4720" s="3"/>
      <c r="AF4720" s="10"/>
      <c r="AG4720" s="1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5"/>
      <c r="W4721" s="10"/>
      <c r="X4721" s="10"/>
      <c r="Y4721" s="31"/>
      <c r="Z4721" s="3"/>
      <c r="AA4721" s="1"/>
      <c r="AB4721" s="10"/>
      <c r="AC4721" s="3"/>
      <c r="AD4721" s="3"/>
      <c r="AE4721" s="3"/>
      <c r="AF4721" s="10"/>
      <c r="AG4721" s="1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5"/>
      <c r="W4722" s="10"/>
      <c r="X4722" s="10"/>
      <c r="Y4722" s="31"/>
      <c r="Z4722" s="3"/>
      <c r="AA4722" s="1"/>
      <c r="AB4722" s="10"/>
      <c r="AC4722" s="3"/>
      <c r="AD4722" s="3"/>
      <c r="AE4722" s="3"/>
      <c r="AF4722" s="10"/>
      <c r="AG4722" s="1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5"/>
      <c r="W4723" s="10"/>
      <c r="X4723" s="10"/>
      <c r="Y4723" s="31"/>
      <c r="Z4723" s="3"/>
      <c r="AA4723" s="1"/>
      <c r="AB4723" s="10"/>
      <c r="AC4723" s="3"/>
      <c r="AD4723" s="3"/>
      <c r="AE4723" s="3"/>
      <c r="AF4723" s="10"/>
      <c r="AG4723" s="1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5"/>
      <c r="W4724" s="10"/>
      <c r="X4724" s="10"/>
      <c r="Y4724" s="31"/>
      <c r="Z4724" s="3"/>
      <c r="AA4724" s="1"/>
      <c r="AB4724" s="10"/>
      <c r="AC4724" s="3"/>
      <c r="AD4724" s="3"/>
      <c r="AE4724" s="3"/>
      <c r="AF4724" s="10"/>
      <c r="AG4724" s="1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5"/>
      <c r="W4725" s="10"/>
      <c r="X4725" s="10"/>
      <c r="Y4725" s="31"/>
      <c r="Z4725" s="3"/>
      <c r="AA4725" s="1"/>
      <c r="AB4725" s="10"/>
      <c r="AC4725" s="3"/>
      <c r="AD4725" s="3"/>
      <c r="AE4725" s="3"/>
      <c r="AF4725" s="10"/>
      <c r="AG4725" s="1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5"/>
      <c r="W4726" s="10"/>
      <c r="X4726" s="10"/>
      <c r="Y4726" s="31"/>
      <c r="Z4726" s="3"/>
      <c r="AA4726" s="1"/>
      <c r="AB4726" s="10"/>
      <c r="AC4726" s="3"/>
      <c r="AD4726" s="3"/>
      <c r="AE4726" s="3"/>
      <c r="AF4726" s="10"/>
      <c r="AG4726" s="1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5"/>
      <c r="W4727" s="10"/>
      <c r="X4727" s="10"/>
      <c r="Y4727" s="31"/>
      <c r="Z4727" s="3"/>
      <c r="AA4727" s="1"/>
      <c r="AB4727" s="10"/>
      <c r="AC4727" s="3"/>
      <c r="AD4727" s="3"/>
      <c r="AE4727" s="3"/>
      <c r="AF4727" s="10"/>
      <c r="AG4727" s="1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5"/>
      <c r="W4728" s="10"/>
      <c r="X4728" s="10"/>
      <c r="Y4728" s="31"/>
      <c r="Z4728" s="3"/>
      <c r="AA4728" s="1"/>
      <c r="AB4728" s="10"/>
      <c r="AC4728" s="3"/>
      <c r="AD4728" s="3"/>
      <c r="AE4728" s="3"/>
      <c r="AF4728" s="10"/>
      <c r="AG4728" s="1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5"/>
      <c r="W4729" s="10"/>
      <c r="X4729" s="10"/>
      <c r="Y4729" s="31"/>
      <c r="Z4729" s="3"/>
      <c r="AA4729" s="1"/>
      <c r="AB4729" s="10"/>
      <c r="AC4729" s="3"/>
      <c r="AD4729" s="3"/>
      <c r="AE4729" s="3"/>
      <c r="AF4729" s="10"/>
      <c r="AG4729" s="1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5"/>
      <c r="W4730" s="10"/>
      <c r="X4730" s="10"/>
      <c r="Y4730" s="31"/>
      <c r="Z4730" s="3"/>
      <c r="AA4730" s="1"/>
      <c r="AB4730" s="10"/>
      <c r="AC4730" s="3"/>
      <c r="AD4730" s="3"/>
      <c r="AE4730" s="3"/>
      <c r="AF4730" s="10"/>
      <c r="AG4730" s="1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5"/>
      <c r="W4731" s="10"/>
      <c r="X4731" s="10"/>
      <c r="Y4731" s="31"/>
      <c r="Z4731" s="3"/>
      <c r="AA4731" s="1"/>
      <c r="AB4731" s="10"/>
      <c r="AC4731" s="3"/>
      <c r="AD4731" s="3"/>
      <c r="AE4731" s="3"/>
      <c r="AF4731" s="10"/>
      <c r="AG4731" s="1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5"/>
      <c r="W4732" s="10"/>
      <c r="X4732" s="10"/>
      <c r="Y4732" s="31"/>
      <c r="Z4732" s="3"/>
      <c r="AA4732" s="1"/>
      <c r="AB4732" s="10"/>
      <c r="AC4732" s="3"/>
      <c r="AD4732" s="3"/>
      <c r="AE4732" s="3"/>
      <c r="AF4732" s="10"/>
      <c r="AG4732" s="1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5"/>
      <c r="W4733" s="10"/>
      <c r="X4733" s="10"/>
      <c r="Y4733" s="31"/>
      <c r="Z4733" s="3"/>
      <c r="AA4733" s="1"/>
      <c r="AB4733" s="10"/>
      <c r="AC4733" s="3"/>
      <c r="AD4733" s="3"/>
      <c r="AE4733" s="3"/>
      <c r="AF4733" s="10"/>
      <c r="AG4733" s="1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5"/>
      <c r="W4734" s="10"/>
      <c r="X4734" s="10"/>
      <c r="Y4734" s="31"/>
      <c r="Z4734" s="3"/>
      <c r="AA4734" s="1"/>
      <c r="AB4734" s="10"/>
      <c r="AC4734" s="3"/>
      <c r="AD4734" s="3"/>
      <c r="AE4734" s="3"/>
      <c r="AF4734" s="10"/>
      <c r="AG4734" s="1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5"/>
      <c r="W4735" s="10"/>
      <c r="X4735" s="10"/>
      <c r="Y4735" s="31"/>
      <c r="Z4735" s="3"/>
      <c r="AA4735" s="1"/>
      <c r="AB4735" s="10"/>
      <c r="AC4735" s="3"/>
      <c r="AD4735" s="3"/>
      <c r="AE4735" s="3"/>
      <c r="AF4735" s="10"/>
      <c r="AG4735" s="1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5"/>
      <c r="W4736" s="10"/>
      <c r="X4736" s="10"/>
      <c r="Y4736" s="31"/>
      <c r="Z4736" s="3"/>
      <c r="AA4736" s="1"/>
      <c r="AB4736" s="10"/>
      <c r="AC4736" s="3"/>
      <c r="AD4736" s="3"/>
      <c r="AE4736" s="3"/>
      <c r="AF4736" s="10"/>
      <c r="AG4736" s="1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5"/>
      <c r="W4737" s="10"/>
      <c r="X4737" s="10"/>
      <c r="Y4737" s="31"/>
      <c r="Z4737" s="3"/>
      <c r="AA4737" s="1"/>
      <c r="AB4737" s="10"/>
      <c r="AC4737" s="3"/>
      <c r="AD4737" s="3"/>
      <c r="AE4737" s="3"/>
      <c r="AF4737" s="10"/>
      <c r="AG4737" s="1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5"/>
      <c r="W4738" s="10"/>
      <c r="X4738" s="10"/>
      <c r="Y4738" s="31"/>
      <c r="Z4738" s="3"/>
      <c r="AA4738" s="1"/>
      <c r="AB4738" s="10"/>
      <c r="AC4738" s="3"/>
      <c r="AD4738" s="3"/>
      <c r="AE4738" s="3"/>
      <c r="AF4738" s="10"/>
      <c r="AG4738" s="1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5"/>
      <c r="W4739" s="10"/>
      <c r="X4739" s="10"/>
      <c r="Y4739" s="31"/>
      <c r="Z4739" s="3"/>
      <c r="AA4739" s="1"/>
      <c r="AB4739" s="10"/>
      <c r="AC4739" s="3"/>
      <c r="AD4739" s="3"/>
      <c r="AE4739" s="3"/>
      <c r="AF4739" s="10"/>
      <c r="AG4739" s="1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5"/>
      <c r="W4740" s="10"/>
      <c r="X4740" s="10"/>
      <c r="Y4740" s="31"/>
      <c r="Z4740" s="3"/>
      <c r="AA4740" s="1"/>
      <c r="AB4740" s="10"/>
      <c r="AC4740" s="3"/>
      <c r="AD4740" s="3"/>
      <c r="AE4740" s="3"/>
      <c r="AF4740" s="10"/>
      <c r="AG4740" s="1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5"/>
      <c r="W4741" s="10"/>
      <c r="X4741" s="10"/>
      <c r="Y4741" s="31"/>
      <c r="Z4741" s="3"/>
      <c r="AA4741" s="1"/>
      <c r="AB4741" s="10"/>
      <c r="AC4741" s="3"/>
      <c r="AD4741" s="3"/>
      <c r="AE4741" s="3"/>
      <c r="AF4741" s="10"/>
      <c r="AG4741" s="1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5"/>
      <c r="W4742" s="10"/>
      <c r="X4742" s="10"/>
      <c r="Y4742" s="31"/>
      <c r="Z4742" s="3"/>
      <c r="AA4742" s="1"/>
      <c r="AB4742" s="10"/>
      <c r="AC4742" s="3"/>
      <c r="AD4742" s="3"/>
      <c r="AE4742" s="3"/>
      <c r="AF4742" s="10"/>
      <c r="AG4742" s="1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V188 A202:V256 A189:U201">
    <cfRule type="expression" dxfId="2" priority="3">
      <formula>$P12&gt;0</formula>
    </cfRule>
  </conditionalFormatting>
  <conditionalFormatting sqref="A257:V1021">
    <cfRule type="expression" dxfId="1" priority="2">
      <formula>$P257&gt;0</formula>
    </cfRule>
  </conditionalFormatting>
  <conditionalFormatting sqref="A1022:V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2025-05-09T17:47:57Z</dcterms:modified>
</cp:coreProperties>
</file>